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245" windowWidth="11295" windowHeight="6495" firstSheet="22" activeTab="26"/>
  </bookViews>
  <sheets>
    <sheet name="pohyb obyv 98" sheetId="1" r:id="rId1"/>
    <sheet name="pohyb obyv 99" sheetId="2" r:id="rId2"/>
    <sheet name="pohyb obyv 2000" sheetId="3" r:id="rId3"/>
    <sheet name="pohyb obyv 2001" sheetId="4" r:id="rId4"/>
    <sheet name="pohyb obyv 2002" sheetId="5" r:id="rId5"/>
    <sheet name="pohyb obyv 2003" sheetId="6" r:id="rId6"/>
    <sheet name="pohyb obyv 2004" sheetId="7" r:id="rId7"/>
    <sheet name="pohyb obyv 2005" sheetId="8" r:id="rId8"/>
    <sheet name="pohyb obyv 2006" sheetId="9" r:id="rId9"/>
    <sheet name="pohyb obyv 2007" sheetId="10" r:id="rId10"/>
    <sheet name="pohyb obyv 2008" sheetId="11" r:id="rId11"/>
    <sheet name="pohyb obyv 2009" sheetId="12" r:id="rId12"/>
    <sheet name="pohyb obyv 2010" sheetId="13" r:id="rId13"/>
    <sheet name="pohyb obyv 2011" sheetId="14" r:id="rId14"/>
    <sheet name="pohyb obyv 2012" sheetId="15" r:id="rId15"/>
    <sheet name="pohyb obyv 2013" sheetId="16" r:id="rId16"/>
    <sheet name="pohyb obyv 2014" sheetId="17" r:id="rId17"/>
    <sheet name="pohyb obyv 2015" sheetId="18" r:id="rId18"/>
    <sheet name="pohyb obyv 2016" sheetId="19" r:id="rId19"/>
    <sheet name="pohyb obyv 2017" sheetId="20" r:id="rId20"/>
    <sheet name="pohyb obyv 2018" sheetId="21" r:id="rId21"/>
    <sheet name="pohyb obyv 2019" sheetId="22" r:id="rId22"/>
    <sheet name="pohyb obyv 2020" sheetId="23" r:id="rId23"/>
    <sheet name="pohyb obyv 2021" sheetId="24" r:id="rId24"/>
    <sheet name="pohyb obyv 2022" sheetId="25" r:id="rId25"/>
    <sheet name="pohyb obyv 2023" sheetId="26" r:id="rId26"/>
    <sheet name="Súhrné údaje za rok 2023" sheetId="27" r:id="rId27"/>
  </sheets>
  <definedNames>
    <definedName name="_xlnm.Print_Area" localSheetId="4">'pohyb obyv 2002'!$A$1:$AK$43</definedName>
    <definedName name="_xlnm.Print_Area" localSheetId="5">'pohyb obyv 2003'!$A$1:$AK$43</definedName>
    <definedName name="_xlnm.Print_Area" localSheetId="6">'pohyb obyv 2004'!$A$1:$AK$43</definedName>
    <definedName name="_xlnm.Print_Area" localSheetId="7">'pohyb obyv 2005'!$A$1:$AK$43</definedName>
    <definedName name="_xlnm.Print_Area" localSheetId="8">'pohyb obyv 2006'!$A$1:$AK$44</definedName>
    <definedName name="_xlnm.Print_Area" localSheetId="9">'pohyb obyv 2007'!$A$1:$AK$43</definedName>
    <definedName name="_xlnm.Print_Area" localSheetId="10">'pohyb obyv 2008'!$A$1:$AK$43</definedName>
    <definedName name="_xlnm.Print_Area" localSheetId="11">'pohyb obyv 2009'!$A$1:$AK$43</definedName>
    <definedName name="_xlnm.Print_Area" localSheetId="12">'pohyb obyv 2010'!$A$1:$AK$43</definedName>
    <definedName name="_xlnm.Print_Area" localSheetId="13">'pohyb obyv 2011'!$A$1:$AK$43</definedName>
    <definedName name="_xlnm.Print_Area" localSheetId="14">'pohyb obyv 2012'!$A$1:$AK$43</definedName>
    <definedName name="_xlnm.Print_Area" localSheetId="15">'pohyb obyv 2013'!$A$1:$AK$43</definedName>
    <definedName name="_xlnm.Print_Area" localSheetId="16">'pohyb obyv 2014'!$A$1:$AK$43</definedName>
    <definedName name="_xlnm.Print_Area" localSheetId="17">'pohyb obyv 2015'!$A$1:$AK$43</definedName>
    <definedName name="_xlnm.Print_Area" localSheetId="18">'pohyb obyv 2016'!$A$1:$AK$43</definedName>
    <definedName name="_xlnm.Print_Area" localSheetId="19">'pohyb obyv 2017'!$A$1:$AK$43</definedName>
    <definedName name="_xlnm.Print_Area" localSheetId="20">'pohyb obyv 2018'!$A$1:$AK$43</definedName>
    <definedName name="_xlnm.Print_Area" localSheetId="21">'pohyb obyv 2019'!$A$1:$AK$43</definedName>
    <definedName name="_xlnm.Print_Area" localSheetId="22">'pohyb obyv 2020'!$A$1:$AK$43</definedName>
    <definedName name="_xlnm.Print_Area" localSheetId="23">'pohyb obyv 2021'!$A$1:$AK$43</definedName>
    <definedName name="_xlnm.Print_Area" localSheetId="24">'pohyb obyv 2022'!$A$1:$AK$43</definedName>
    <definedName name="_xlnm.Print_Area" localSheetId="25">'pohyb obyv 2023'!$A$1:$AK$43</definedName>
    <definedName name="_xlnm.Print_Area" localSheetId="0">'pohyb obyv 98'!$A$17:$N$36</definedName>
    <definedName name="_xlnm.Print_Area" localSheetId="26">'Súhrné údaje za rok 2023'!$A$1:$AK$43</definedName>
  </definedNames>
  <calcPr fullCalcOnLoad="1"/>
</workbook>
</file>

<file path=xl/sharedStrings.xml><?xml version="1.0" encoding="utf-8"?>
<sst xmlns="http://schemas.openxmlformats.org/spreadsheetml/2006/main" count="2194" uniqueCount="54">
  <si>
    <t>január</t>
  </si>
  <si>
    <t>február</t>
  </si>
  <si>
    <t>marec</t>
  </si>
  <si>
    <t>apríl</t>
  </si>
  <si>
    <t>máj</t>
  </si>
  <si>
    <t>jún</t>
  </si>
  <si>
    <t>august</t>
  </si>
  <si>
    <t>september</t>
  </si>
  <si>
    <t>október</t>
  </si>
  <si>
    <t>november</t>
  </si>
  <si>
    <t>december</t>
  </si>
  <si>
    <t>živonarodení</t>
  </si>
  <si>
    <t>zomrelí</t>
  </si>
  <si>
    <t>prisťahovaní</t>
  </si>
  <si>
    <t>vysťahovaní</t>
  </si>
  <si>
    <t>počet obyvateľov na konci mesiaca</t>
  </si>
  <si>
    <t xml:space="preserve">muži </t>
  </si>
  <si>
    <t>ženy</t>
  </si>
  <si>
    <t>počet obyvateľov na začiatku mesiaca</t>
  </si>
  <si>
    <t>spolu</t>
  </si>
  <si>
    <t>júl</t>
  </si>
  <si>
    <t>rozdiel (+ prírastok,  - úbytok)</t>
  </si>
  <si>
    <t>pomer muži : ženy</t>
  </si>
  <si>
    <t>index (stav b.mes. / stav min. mes)</t>
  </si>
  <si>
    <t>Mesiac</t>
  </si>
  <si>
    <t>Súhrnné údaje za rok 2001</t>
  </si>
  <si>
    <t>Súhrnné údaje za rok 2002</t>
  </si>
  <si>
    <t>Súhrnné údaje za rok 2003</t>
  </si>
  <si>
    <t>Súhrnné údaje za rok 1998</t>
  </si>
  <si>
    <t>Súhrnné údaje za rok 2000</t>
  </si>
  <si>
    <t>Súhrnné údaje za rok 1999</t>
  </si>
  <si>
    <t>Súhrnné údaje za rok 2004</t>
  </si>
  <si>
    <t>Súhrnné údaje za rok 2005</t>
  </si>
  <si>
    <t>,</t>
  </si>
  <si>
    <t>Súhrnné údaje za rok 2006</t>
  </si>
  <si>
    <t>Zmeny v evidencii obyvateľov obce Valaská Belá v priebehu roka 2006</t>
  </si>
  <si>
    <t>Súhrnné údaje za rok 2007</t>
  </si>
  <si>
    <t>Súhrnné údaje za rok 2008</t>
  </si>
  <si>
    <t>Súhrnné údaje za rok 2009</t>
  </si>
  <si>
    <t>Súhrnné údaje za rok 2010</t>
  </si>
  <si>
    <t>Súhrnné údaje za rok 2011</t>
  </si>
  <si>
    <t>Súhrnné údaje za rok 2012</t>
  </si>
  <si>
    <t>Súhrnné údaje za rok 2013</t>
  </si>
  <si>
    <t>Súhrnné údaje za rok 2014</t>
  </si>
  <si>
    <t>Súhrnné údaje za rok 2015</t>
  </si>
  <si>
    <t>Súhrnné údaje za rok 2016</t>
  </si>
  <si>
    <t>Súhrnné údaje za rok 2017</t>
  </si>
  <si>
    <t>Súhrnné údaje za rok 2018</t>
  </si>
  <si>
    <t>Súhrnné údaje za rok 2019</t>
  </si>
  <si>
    <t>..</t>
  </si>
  <si>
    <t>Súhrnné údaje za rok 2020</t>
  </si>
  <si>
    <t>Súhrnné údaje za rok 2021</t>
  </si>
  <si>
    <t>Súhrnné údaje za rok 2022</t>
  </si>
  <si>
    <t>Súhrnné údaje za rok 2023</t>
  </si>
</sst>
</file>

<file path=xl/styles.xml><?xml version="1.0" encoding="utf-8"?>
<styleSheet xmlns="http://schemas.openxmlformats.org/spreadsheetml/2006/main">
  <numFmts count="3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61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8"/>
      <name val="Arial CE"/>
      <family val="2"/>
    </font>
    <font>
      <sz val="10"/>
      <color indexed="32"/>
      <name val="Arial CE"/>
      <family val="2"/>
    </font>
    <font>
      <b/>
      <i/>
      <sz val="10"/>
      <color indexed="32"/>
      <name val="Arial CE"/>
      <family val="2"/>
    </font>
    <font>
      <i/>
      <sz val="10"/>
      <color indexed="32"/>
      <name val="Arial CE"/>
      <family val="2"/>
    </font>
    <font>
      <b/>
      <sz val="10"/>
      <color indexed="32"/>
      <name val="Arial CE"/>
      <family val="2"/>
    </font>
    <font>
      <sz val="10"/>
      <color indexed="28"/>
      <name val="Arial CE"/>
      <family val="2"/>
    </font>
    <font>
      <i/>
      <sz val="10"/>
      <color indexed="28"/>
      <name val="Arial CE"/>
      <family val="2"/>
    </font>
    <font>
      <sz val="10"/>
      <color indexed="14"/>
      <name val="Arial CE"/>
      <family val="2"/>
    </font>
    <font>
      <i/>
      <sz val="10"/>
      <color indexed="14"/>
      <name val="Arial CE"/>
      <family val="2"/>
    </font>
    <font>
      <b/>
      <i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2"/>
      <color indexed="32"/>
      <name val="Arial CE"/>
      <family val="2"/>
    </font>
    <font>
      <b/>
      <sz val="18"/>
      <name val="Arial CE"/>
      <family val="2"/>
    </font>
    <font>
      <sz val="12"/>
      <color indexed="8"/>
      <name val="Arial CE"/>
      <family val="0"/>
    </font>
    <font>
      <sz val="10.1"/>
      <color indexed="8"/>
      <name val="Arial CE"/>
      <family val="0"/>
    </font>
    <font>
      <sz val="8"/>
      <color indexed="8"/>
      <name val="Arial CE"/>
      <family val="0"/>
    </font>
    <font>
      <sz val="6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.5"/>
      <color indexed="8"/>
      <name val="Arial CE"/>
      <family val="0"/>
    </font>
    <font>
      <b/>
      <sz val="8"/>
      <color indexed="8"/>
      <name val="Arial CE"/>
      <family val="0"/>
    </font>
    <font>
      <b/>
      <sz val="9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5" xfId="0" applyFon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9" fontId="0" fillId="0" borderId="0" xfId="45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9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3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 wrapText="1"/>
    </xf>
    <xf numFmtId="10" fontId="4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0" fillId="33" borderId="22" xfId="0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13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3" fontId="16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3" fontId="13" fillId="0" borderId="30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8" fillId="0" borderId="11" xfId="0" applyNumberFormat="1" applyFont="1" applyBorder="1" applyAlignment="1" applyProtection="1">
      <alignment wrapText="1"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11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49" fontId="8" fillId="0" borderId="19" xfId="0" applyNumberFormat="1" applyFont="1" applyBorder="1" applyAlignment="1" applyProtection="1">
      <alignment wrapText="1"/>
      <protection locked="0"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3" fontId="17" fillId="0" borderId="12" xfId="0" applyNumberFormat="1" applyFont="1" applyBorder="1" applyAlignment="1" applyProtection="1">
      <alignment/>
      <protection locked="0"/>
    </xf>
    <xf numFmtId="3" fontId="17" fillId="0" borderId="13" xfId="0" applyNumberFormat="1" applyFont="1" applyBorder="1" applyAlignment="1" applyProtection="1">
      <alignment/>
      <protection locked="0"/>
    </xf>
    <xf numFmtId="3" fontId="16" fillId="0" borderId="14" xfId="0" applyNumberFormat="1" applyFont="1" applyBorder="1" applyAlignment="1" applyProtection="1">
      <alignment/>
      <protection locked="0"/>
    </xf>
    <xf numFmtId="3" fontId="16" fillId="0" borderId="13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0" fontId="4" fillId="0" borderId="13" xfId="0" applyNumberFormat="1" applyFont="1" applyBorder="1" applyAlignment="1" applyProtection="1">
      <alignment/>
      <protection locked="0"/>
    </xf>
    <xf numFmtId="10" fontId="3" fillId="0" borderId="13" xfId="0" applyNumberFormat="1" applyFont="1" applyBorder="1" applyAlignment="1" applyProtection="1">
      <alignment/>
      <protection locked="0"/>
    </xf>
    <xf numFmtId="10" fontId="4" fillId="0" borderId="12" xfId="0" applyNumberFormat="1" applyFont="1" applyBorder="1" applyAlignment="1" applyProtection="1">
      <alignment/>
      <protection locked="0"/>
    </xf>
    <xf numFmtId="10" fontId="3" fillId="0" borderId="14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 applyProtection="1">
      <alignment/>
      <protection locked="0"/>
    </xf>
    <xf numFmtId="3" fontId="0" fillId="0" borderId="30" xfId="0" applyNumberFormat="1" applyFont="1" applyBorder="1" applyAlignment="1" applyProtection="1">
      <alignment/>
      <protection locked="0"/>
    </xf>
    <xf numFmtId="3" fontId="2" fillId="0" borderId="31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/>
      <protection locked="0"/>
    </xf>
    <xf numFmtId="3" fontId="13" fillId="0" borderId="22" xfId="0" applyNumberFormat="1" applyFont="1" applyBorder="1" applyAlignment="1" applyProtection="1">
      <alignment/>
      <protection locked="0"/>
    </xf>
    <xf numFmtId="3" fontId="15" fillId="0" borderId="22" xfId="0" applyNumberFormat="1" applyFont="1" applyBorder="1" applyAlignment="1" applyProtection="1">
      <alignment/>
      <protection locked="0"/>
    </xf>
    <xf numFmtId="3" fontId="16" fillId="0" borderId="28" xfId="0" applyNumberFormat="1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3" fontId="13" fillId="0" borderId="30" xfId="0" applyNumberFormat="1" applyFont="1" applyBorder="1" applyAlignment="1" applyProtection="1">
      <alignment/>
      <protection locked="0"/>
    </xf>
    <xf numFmtId="3" fontId="15" fillId="0" borderId="30" xfId="0" applyNumberFormat="1" applyFont="1" applyBorder="1" applyAlignment="1" applyProtection="1">
      <alignment/>
      <protection locked="0"/>
    </xf>
    <xf numFmtId="3" fontId="16" fillId="0" borderId="31" xfId="0" applyNumberFormat="1" applyFont="1" applyBorder="1" applyAlignment="1" applyProtection="1">
      <alignment/>
      <protection locked="0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34" xfId="0" applyFont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2125"/>
          <c:y val="0.113"/>
          <c:w val="0.79575"/>
          <c:h val="0.887"/>
        </c:manualLayout>
      </c:layout>
      <c:lineChart>
        <c:grouping val="stacked"/>
        <c:varyColors val="0"/>
        <c:ser>
          <c:idx val="0"/>
          <c:order val="0"/>
          <c:tx>
            <c:strRef>
              <c:f>'pohyb obyv 98'!$D$18</c:f>
              <c:strCache>
                <c:ptCount val="1"/>
                <c:pt idx="0">
                  <c:v>spolu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98'!$A$19:$A$30</c:f>
              <c:strCache/>
            </c:strRef>
          </c:cat>
          <c:val>
            <c:numRef>
              <c:f>'pohyb obyv 98'!$D$19:$D$30</c:f>
              <c:numCache/>
            </c:numRef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4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795"/>
          <c:w val="0.170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2005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2005'!$A$29:$A$40</c:f>
              <c:strCache/>
            </c:strRef>
          </c:cat>
          <c:val>
            <c:numRef>
              <c:f>'pohyb obyv 2005'!$D$29:$D$40</c:f>
              <c:numCache/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2005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65"/>
          <c:y val="0.282"/>
          <c:w val="0.6182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2005'!$E$17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2005'!$A$18:$D$21</c:f>
              <c:multiLvlStrCache/>
            </c:multiLvlStrRef>
          </c:cat>
          <c:val>
            <c:numRef>
              <c:f>'pohyb obyv 2005'!$E$18:$E$21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2005'!$F$17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2005'!$A$18:$D$21</c:f>
              <c:multiLvlStrCache/>
            </c:multiLvlStrRef>
          </c:cat>
          <c:val>
            <c:numRef>
              <c:f>'pohyb obyv 2005'!$F$18:$F$21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2005'!$G$17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2005'!$A$18:$D$21</c:f>
              <c:multiLvlStrCache/>
            </c:multiLvlStrRef>
          </c:cat>
          <c:val>
            <c:numRef>
              <c:f>'pohyb obyv 2005'!$G$18:$G$21</c:f>
              <c:numCache/>
            </c:numRef>
          </c:val>
          <c:shape val="box"/>
        </c:ser>
        <c:shape val="box"/>
        <c:axId val="36673488"/>
        <c:axId val="61625937"/>
      </c:bar3DChart>
      <c:catAx>
        <c:axId val="3667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46275"/>
          <c:w val="0.11675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2006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5825"/>
          <c:w val="0.96425"/>
          <c:h val="0.64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2006'!$A$30:$A$41</c:f>
              <c:strCache/>
            </c:strRef>
          </c:cat>
          <c:val>
            <c:numRef>
              <c:f>'pohyb obyv 2006'!$D$30:$D$41</c:f>
              <c:numCache/>
            </c:numRef>
          </c:val>
          <c:smooth val="0"/>
        </c:ser>
        <c:marker val="1"/>
        <c:axId val="17762522"/>
        <c:axId val="25644971"/>
      </c:line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2006
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202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3065"/>
          <c:w val="0.61925"/>
          <c:h val="0.56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2006'!$E$18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2006'!$A$19:$D$22</c:f>
              <c:multiLvlStrCache/>
            </c:multiLvlStrRef>
          </c:cat>
          <c:val>
            <c:numRef>
              <c:f>'pohyb obyv 2006'!$E$19:$E$22</c:f>
              <c:numCache/>
            </c:numRef>
          </c:val>
          <c:shape val="box"/>
        </c:ser>
        <c:ser>
          <c:idx val="1"/>
          <c:order val="1"/>
          <c:tx>
            <c:strRef>
              <c:f>'pohyb obyv 2006'!$F$18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2006'!$A$19:$D$22</c:f>
              <c:multiLvlStrCache/>
            </c:multiLvlStrRef>
          </c:cat>
          <c:val>
            <c:numRef>
              <c:f>'pohyb obyv 2006'!$F$19:$F$22</c:f>
              <c:numCache/>
            </c:numRef>
          </c:val>
          <c:shape val="box"/>
        </c:ser>
        <c:ser>
          <c:idx val="2"/>
          <c:order val="2"/>
          <c:tx>
            <c:strRef>
              <c:f>'pohyb obyv 2006'!$G$18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2006'!$A$19:$D$22</c:f>
              <c:multiLvlStrCache/>
            </c:multiLvlStrRef>
          </c:cat>
          <c:val>
            <c:numRef>
              <c:f>'pohyb obyv 2006'!$G$19:$G$22</c:f>
              <c:numCache/>
            </c:numRef>
          </c:val>
          <c:shape val="box"/>
        </c:ser>
        <c:shape val="box"/>
        <c:axId val="29478148"/>
        <c:axId val="63976741"/>
      </c:bar3DChart>
      <c:catAx>
        <c:axId val="2947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51075"/>
          <c:w val="0.117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2007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2007'!$A$29:$A$40</c:f>
              <c:strCache/>
            </c:strRef>
          </c:cat>
          <c:val>
            <c:numRef>
              <c:f>'pohyb obyv 2007'!$D$29:$D$40</c:f>
              <c:numCache/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2007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16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2007'!$E$17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2007'!$A$18:$D$21</c:f>
              <c:multiLvlStrCache/>
            </c:multiLvlStrRef>
          </c:cat>
          <c:val>
            <c:numRef>
              <c:f>'pohyb obyv 2007'!$E$18:$E$21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2007'!$F$17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2007'!$A$18:$D$21</c:f>
              <c:multiLvlStrCache/>
            </c:multiLvlStrRef>
          </c:cat>
          <c:val>
            <c:numRef>
              <c:f>'pohyb obyv 2007'!$F$18:$F$21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2007'!$G$17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2007'!$A$18:$D$21</c:f>
              <c:multiLvlStrCache/>
            </c:multiLvlStrRef>
          </c:cat>
          <c:val>
            <c:numRef>
              <c:f>'pohyb obyv 2007'!$G$18:$G$21</c:f>
              <c:numCache/>
            </c:numRef>
          </c:val>
          <c:shape val="box"/>
        </c:ser>
        <c:shape val="box"/>
        <c:axId val="65492664"/>
        <c:axId val="52563065"/>
      </c:bar3DChart>
      <c:catAx>
        <c:axId val="6549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9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2008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2008'!$A$29:$A$40</c:f>
              <c:strCache/>
            </c:strRef>
          </c:cat>
          <c:val>
            <c:numRef>
              <c:f>'pohyb obyv 2008'!$D$29:$D$40</c:f>
              <c:numCache/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2008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16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2008'!$E$17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2008'!$A$18:$D$21</c:f>
              <c:multiLvlStrCache/>
            </c:multiLvlStrRef>
          </c:cat>
          <c:val>
            <c:numRef>
              <c:f>'pohyb obyv 2008'!$E$18:$E$21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2008'!$F$17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2008'!$A$18:$D$21</c:f>
              <c:multiLvlStrCache/>
            </c:multiLvlStrRef>
          </c:cat>
          <c:val>
            <c:numRef>
              <c:f>'pohyb obyv 2008'!$F$18:$F$21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2008'!$G$17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2008'!$A$18:$D$21</c:f>
              <c:multiLvlStrCache/>
            </c:multiLvlStrRef>
          </c:cat>
          <c:val>
            <c:numRef>
              <c:f>'pohyb obyv 2008'!$G$18:$G$21</c:f>
              <c:numCache/>
            </c:numRef>
          </c:val>
          <c:shape val="box"/>
        </c:ser>
        <c:shape val="box"/>
        <c:axId val="66421996"/>
        <c:axId val="60927053"/>
      </c:bar3DChart>
      <c:catAx>
        <c:axId val="66421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2009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2009'!$A$29:$A$40</c:f>
              <c:strCache/>
            </c:strRef>
          </c:cat>
          <c:val>
            <c:numRef>
              <c:f>'pohyb obyv 2009'!$D$29:$D$40</c:f>
              <c:numCache/>
            </c:numRef>
          </c:val>
          <c:smooth val="0"/>
        </c:ser>
        <c:marker val="1"/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2009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2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2009'!$E$17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2009'!$A$18:$D$21</c:f>
              <c:multiLvlStrCache/>
            </c:multiLvlStrRef>
          </c:cat>
          <c:val>
            <c:numRef>
              <c:f>'pohyb obyv 2009'!$E$18:$E$21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2009'!$F$17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2009'!$A$18:$D$21</c:f>
              <c:multiLvlStrCache/>
            </c:multiLvlStrRef>
          </c:cat>
          <c:val>
            <c:numRef>
              <c:f>'pohyb obyv 2009'!$F$18:$F$21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2009'!$G$17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2009'!$A$18:$D$21</c:f>
              <c:multiLvlStrCache/>
            </c:multiLvlStrRef>
          </c:cat>
          <c:val>
            <c:numRef>
              <c:f>'pohyb obyv 2009'!$G$18:$G$21</c:f>
              <c:numCache/>
            </c:numRef>
          </c:val>
          <c:shape val="box"/>
        </c:ser>
        <c:shape val="box"/>
        <c:axId val="56862624"/>
        <c:axId val="42001569"/>
      </c:bar3DChart>
      <c:catAx>
        <c:axId val="56862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2001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2001'!$A$29:$A$40</c:f>
              <c:strCache/>
            </c:strRef>
          </c:cat>
          <c:val>
            <c:numRef>
              <c:f>'pohyb obyv 2001'!$D$29:$D$40</c:f>
              <c:numCache/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5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2010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725"/>
          <c:w val="0.96425"/>
          <c:h val="0.7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2010'!$A$29:$A$40</c:f>
              <c:strCache/>
            </c:strRef>
          </c:cat>
          <c:val>
            <c:numRef>
              <c:f>'pohyb obyv 2010'!$D$29:$D$40</c:f>
              <c:numCache/>
            </c:numRef>
          </c:val>
          <c:smooth val="0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2010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175"/>
          <c:w val="0.626"/>
          <c:h val="0.55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2010'!$E$17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2010'!$A$18:$D$21</c:f>
              <c:multiLvlStrCache/>
            </c:multiLvlStrRef>
          </c:cat>
          <c:val>
            <c:numRef>
              <c:f>'pohyb obyv 2010'!$E$18:$E$21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2010'!$F$17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2010'!$A$18:$D$21</c:f>
              <c:multiLvlStrCache/>
            </c:multiLvlStrRef>
          </c:cat>
          <c:val>
            <c:numRef>
              <c:f>'pohyb obyv 2010'!$F$18:$F$21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2010'!$G$17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2010'!$A$18:$D$21</c:f>
              <c:multiLvlStrCache/>
            </c:multiLvlStrRef>
          </c:cat>
          <c:val>
            <c:numRef>
              <c:f>'pohyb obyv 2010'!$G$18:$G$21</c:f>
              <c:numCache/>
            </c:numRef>
          </c:val>
          <c:shape val="box"/>
        </c:ser>
        <c:shape val="box"/>
        <c:axId val="17501908"/>
        <c:axId val="23299445"/>
      </c:bar3DChart>
      <c:catAx>
        <c:axId val="1750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2011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6"/>
          <c:w val="0.98025"/>
          <c:h val="0.7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2011'!$A$29:$A$40</c:f>
              <c:strCache/>
            </c:strRef>
          </c:cat>
          <c:val>
            <c:numRef>
              <c:f>'pohyb obyv 2011'!$D$29:$D$40</c:f>
              <c:numCache/>
            </c:numRef>
          </c:val>
          <c:smooth val="0"/>
        </c:ser>
        <c:marker val="1"/>
        <c:axId val="8368414"/>
        <c:axId val="8206863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2011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"/>
          <c:y val="0.28175"/>
          <c:w val="0.87575"/>
          <c:h val="0.7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2011'!$E$17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2011'!$A$18:$D$21</c:f>
              <c:multiLvlStrCache/>
            </c:multiLvlStrRef>
          </c:cat>
          <c:val>
            <c:numRef>
              <c:f>'pohyb obyv 2011'!$E$18:$E$21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2011'!$F$17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2011'!$A$18:$D$21</c:f>
              <c:multiLvlStrCache/>
            </c:multiLvlStrRef>
          </c:cat>
          <c:val>
            <c:numRef>
              <c:f>'pohyb obyv 2011'!$F$18:$F$21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2011'!$G$17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2011'!$A$18:$D$21</c:f>
              <c:multiLvlStrCache/>
            </c:multiLvlStrRef>
          </c:cat>
          <c:val>
            <c:numRef>
              <c:f>'pohyb obyv 2011'!$G$18:$G$21</c:f>
              <c:numCache/>
            </c:numRef>
          </c:val>
          <c:shape val="box"/>
        </c:ser>
        <c:shape val="box"/>
        <c:axId val="6752904"/>
        <c:axId val="60776137"/>
      </c:bar3DChart>
      <c:catAx>
        <c:axId val="675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6"/>
          <c:w val="0.98025"/>
          <c:h val="0.7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2012'!$A$29:$A$40</c:f>
              <c:strCache/>
            </c:strRef>
          </c:cat>
          <c:val>
            <c:numRef>
              <c:f>'pohyb obyv 2012'!$D$29:$D$40</c:f>
              <c:numCache/>
            </c:numRef>
          </c:val>
          <c:smooth val="0"/>
        </c:ser>
        <c:marker val="1"/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2012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"/>
          <c:y val="0.28175"/>
          <c:w val="0.87575"/>
          <c:h val="0.7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2012'!$E$17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2012'!$A$18:$D$21</c:f>
              <c:multiLvlStrCache/>
            </c:multiLvlStrRef>
          </c:cat>
          <c:val>
            <c:numRef>
              <c:f>'pohyb obyv 2012'!$E$18:$E$21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2012'!$F$17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2012'!$A$18:$D$21</c:f>
              <c:multiLvlStrCache/>
            </c:multiLvlStrRef>
          </c:cat>
          <c:val>
            <c:numRef>
              <c:f>'pohyb obyv 2012'!$F$18:$F$21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2012'!$G$17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2012'!$A$18:$D$21</c:f>
              <c:multiLvlStrCache/>
            </c:multiLvlStrRef>
          </c:cat>
          <c:val>
            <c:numRef>
              <c:f>'pohyb obyv 2012'!$G$18:$G$21</c:f>
              <c:numCache/>
            </c:numRef>
          </c:val>
          <c:shape val="box"/>
        </c:ser>
        <c:shape val="box"/>
        <c:axId val="13953724"/>
        <c:axId val="58474653"/>
      </c:bar3DChart>
      <c:catAx>
        <c:axId val="13953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2013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6"/>
          <c:w val="0.98025"/>
          <c:h val="0.7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2013'!$A$29:$A$40</c:f>
              <c:strCache/>
            </c:strRef>
          </c:cat>
          <c:val>
            <c:numRef>
              <c:f>'pohyb obyv 2013'!$D$29:$D$40</c:f>
              <c:numCache/>
            </c:numRef>
          </c:val>
          <c:smooth val="0"/>
        </c:ser>
        <c:marker val="1"/>
        <c:axId val="56509830"/>
        <c:axId val="38826423"/>
      </c:line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2013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"/>
          <c:y val="0.28175"/>
          <c:w val="0.87575"/>
          <c:h val="0.7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2013'!$E$17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2013'!$A$18:$D$21</c:f>
              <c:multiLvlStrCache/>
            </c:multiLvlStrRef>
          </c:cat>
          <c:val>
            <c:numRef>
              <c:f>'pohyb obyv 2013'!$E$18:$E$21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2013'!$F$17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2013'!$A$18:$D$21</c:f>
              <c:multiLvlStrCache/>
            </c:multiLvlStrRef>
          </c:cat>
          <c:val>
            <c:numRef>
              <c:f>'pohyb obyv 2013'!$F$18:$F$21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2013'!$G$17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2013'!$A$18:$D$21</c:f>
              <c:multiLvlStrCache/>
            </c:multiLvlStrRef>
          </c:cat>
          <c:val>
            <c:numRef>
              <c:f>'pohyb obyv 2013'!$G$18:$G$21</c:f>
              <c:numCache/>
            </c:numRef>
          </c:val>
          <c:shape val="box"/>
        </c:ser>
        <c:shape val="box"/>
        <c:axId val="13893488"/>
        <c:axId val="57932529"/>
      </c:bar3DChart>
      <c:catAx>
        <c:axId val="1389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2014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6"/>
          <c:w val="0.98025"/>
          <c:h val="0.7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2014'!$A$29:$A$40</c:f>
              <c:strCache/>
            </c:strRef>
          </c:cat>
          <c:val>
            <c:numRef>
              <c:f>'pohyb obyv 2014'!$D$29:$D$40</c:f>
              <c:numCache/>
            </c:numRef>
          </c:val>
          <c:smooth val="0"/>
        </c:ser>
        <c:marker val="1"/>
        <c:axId val="51630714"/>
        <c:axId val="62023243"/>
      </c:line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2014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"/>
          <c:y val="0.28175"/>
          <c:w val="0.87575"/>
          <c:h val="0.7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2014'!$E$17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2014'!$A$18:$D$21</c:f>
              <c:multiLvlStrCache/>
            </c:multiLvlStrRef>
          </c:cat>
          <c:val>
            <c:numRef>
              <c:f>'pohyb obyv 2014'!$E$18:$E$21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2014'!$F$17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2014'!$A$18:$D$21</c:f>
              <c:multiLvlStrCache/>
            </c:multiLvlStrRef>
          </c:cat>
          <c:val>
            <c:numRef>
              <c:f>'pohyb obyv 2014'!$F$18:$F$21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2014'!$G$17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2014'!$A$18:$D$21</c:f>
              <c:multiLvlStrCache/>
            </c:multiLvlStrRef>
          </c:cat>
          <c:val>
            <c:numRef>
              <c:f>'pohyb obyv 2014'!$G$18:$G$21</c:f>
              <c:numCache/>
            </c:numRef>
          </c:val>
          <c:shape val="box"/>
        </c:ser>
        <c:shape val="box"/>
        <c:axId val="21338276"/>
        <c:axId val="57826757"/>
      </c:bar3DChart>
      <c:catAx>
        <c:axId val="21338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2001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0225"/>
          <c:w val="0.6165"/>
          <c:h val="0.63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2001'!$E$17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2001'!$A$18:$D$21</c:f>
              <c:multiLvlStrCache/>
            </c:multiLvlStrRef>
          </c:cat>
          <c:val>
            <c:numRef>
              <c:f>'pohyb obyv 2001'!$E$18:$E$21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2001'!$F$17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2001'!$A$18:$D$21</c:f>
              <c:multiLvlStrCache/>
            </c:multiLvlStrRef>
          </c:cat>
          <c:val>
            <c:numRef>
              <c:f>'pohyb obyv 2001'!$F$18:$F$21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2001'!$G$17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2001'!$A$18:$D$21</c:f>
              <c:multiLvlStrCache/>
            </c:multiLvlStrRef>
          </c:cat>
          <c:val>
            <c:numRef>
              <c:f>'pohyb obyv 2001'!$G$18:$G$21</c:f>
              <c:numCache/>
            </c:numRef>
          </c:val>
          <c:shape val="box"/>
        </c:ser>
        <c:shape val="box"/>
        <c:axId val="61067264"/>
        <c:axId val="12734465"/>
      </c:bar3DChart>
      <c:catAx>
        <c:axId val="61067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7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25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2015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6"/>
          <c:w val="0.98025"/>
          <c:h val="0.7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2015'!$A$29:$A$40</c:f>
              <c:strCache/>
            </c:strRef>
          </c:cat>
          <c:val>
            <c:numRef>
              <c:f>'pohyb obyv 2015'!$D$29:$D$40</c:f>
              <c:numCache/>
            </c:numRef>
          </c:val>
          <c:smooth val="0"/>
        </c:ser>
        <c:marker val="1"/>
        <c:axId val="50678766"/>
        <c:axId val="53455711"/>
      </c:line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2015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"/>
          <c:y val="0.28175"/>
          <c:w val="0.87575"/>
          <c:h val="0.7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2015'!$E$17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2015'!$A$18:$D$21</c:f>
              <c:multiLvlStrCache/>
            </c:multiLvlStrRef>
          </c:cat>
          <c:val>
            <c:numRef>
              <c:f>'pohyb obyv 2015'!$E$18:$E$21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2015'!$F$17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2015'!$A$18:$D$21</c:f>
              <c:multiLvlStrCache/>
            </c:multiLvlStrRef>
          </c:cat>
          <c:val>
            <c:numRef>
              <c:f>'pohyb obyv 2015'!$F$18:$F$21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2015'!$G$17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2015'!$A$18:$D$21</c:f>
              <c:multiLvlStrCache/>
            </c:multiLvlStrRef>
          </c:cat>
          <c:val>
            <c:numRef>
              <c:f>'pohyb obyv 2015'!$G$18:$G$21</c:f>
              <c:numCache/>
            </c:numRef>
          </c:val>
          <c:shape val="box"/>
        </c:ser>
        <c:shape val="box"/>
        <c:axId val="11339352"/>
        <c:axId val="34945305"/>
      </c:bar3DChart>
      <c:catAx>
        <c:axId val="1133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2016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2016'!$A$29:$A$40</c:f>
              <c:strCache/>
            </c:strRef>
          </c:cat>
          <c:val>
            <c:numRef>
              <c:f>'pohyb obyv 2016'!$D$29:$D$40</c:f>
              <c:numCache/>
            </c:numRef>
          </c:val>
          <c:smooth val="0"/>
        </c:ser>
        <c:marker val="1"/>
        <c:axId val="46072290"/>
        <c:axId val="11997427"/>
      </c:line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2016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2016'!$E$17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2016'!$A$18:$D$21</c:f>
              <c:multiLvlStrCache/>
            </c:multiLvlStrRef>
          </c:cat>
          <c:val>
            <c:numRef>
              <c:f>'pohyb obyv 2016'!$E$18:$E$21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2016'!$F$17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2016'!$A$18:$D$21</c:f>
              <c:multiLvlStrCache/>
            </c:multiLvlStrRef>
          </c:cat>
          <c:val>
            <c:numRef>
              <c:f>'pohyb obyv 2016'!$F$18:$F$21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2016'!$G$17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2016'!$A$18:$D$21</c:f>
              <c:multiLvlStrCache/>
            </c:multiLvlStrRef>
          </c:cat>
          <c:val>
            <c:numRef>
              <c:f>'pohyb obyv 2016'!$G$18:$G$21</c:f>
              <c:numCache/>
            </c:numRef>
          </c:val>
          <c:shape val="box"/>
        </c:ser>
        <c:shape val="box"/>
        <c:axId val="40867980"/>
        <c:axId val="32267501"/>
      </c:bar3DChart>
      <c:catAx>
        <c:axId val="40867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2017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2017'!$A$29:$A$40</c:f>
              <c:strCache/>
            </c:strRef>
          </c:cat>
          <c:val>
            <c:numRef>
              <c:f>'pohyb obyv 2017'!$D$29:$D$40</c:f>
              <c:numCache/>
            </c:numRef>
          </c:val>
          <c:smooth val="0"/>
        </c:ser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2017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2017'!$E$17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2017'!$A$18:$D$21</c:f>
              <c:multiLvlStrCache/>
            </c:multiLvlStrRef>
          </c:cat>
          <c:val>
            <c:numRef>
              <c:f>'pohyb obyv 2017'!$E$18:$E$21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2017'!$F$17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2017'!$A$18:$D$21</c:f>
              <c:multiLvlStrCache/>
            </c:multiLvlStrRef>
          </c:cat>
          <c:val>
            <c:numRef>
              <c:f>'pohyb obyv 2017'!$F$18:$F$21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2017'!$G$17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2017'!$A$18:$D$21</c:f>
              <c:multiLvlStrCache/>
            </c:multiLvlStrRef>
          </c:cat>
          <c:val>
            <c:numRef>
              <c:f>'pohyb obyv 2017'!$G$18:$G$21</c:f>
              <c:numCache/>
            </c:numRef>
          </c:val>
          <c:shape val="box"/>
        </c:ser>
        <c:shape val="box"/>
        <c:axId val="34905920"/>
        <c:axId val="45717825"/>
      </c:bar3DChart>
      <c:catAx>
        <c:axId val="3490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2018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2018'!$A$29:$A$40</c:f>
              <c:strCache/>
            </c:strRef>
          </c:cat>
          <c:val>
            <c:numRef>
              <c:f>'pohyb obyv 2018'!$D$29:$D$40</c:f>
              <c:numCache/>
            </c:numRef>
          </c:val>
          <c:smooth val="0"/>
        </c:ser>
        <c:marker val="1"/>
        <c:axId val="8807242"/>
        <c:axId val="12156315"/>
      </c:lineChart>
      <c:cat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156315"/>
        <c:crosses val="autoZero"/>
        <c:auto val="1"/>
        <c:lblOffset val="100"/>
        <c:tickLblSkip val="1"/>
        <c:noMultiLvlLbl val="0"/>
      </c:catAx>
      <c:valAx>
        <c:axId val="12156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7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2018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2018'!$E$17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2018'!$A$18:$D$21</c:f>
              <c:multiLvlStrCache/>
            </c:multiLvlStrRef>
          </c:cat>
          <c:val>
            <c:numRef>
              <c:f>'pohyb obyv 2018'!$E$18:$E$21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2018'!$F$17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2018'!$A$18:$D$21</c:f>
              <c:multiLvlStrCache/>
            </c:multiLvlStrRef>
          </c:cat>
          <c:val>
            <c:numRef>
              <c:f>'pohyb obyv 2018'!$F$18:$F$21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2018'!$G$17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2018'!$A$18:$D$21</c:f>
              <c:multiLvlStrCache/>
            </c:multiLvlStrRef>
          </c:cat>
          <c:val>
            <c:numRef>
              <c:f>'pohyb obyv 2018'!$G$18:$G$21</c:f>
              <c:numCache/>
            </c:numRef>
          </c:val>
          <c:shape val="box"/>
        </c:ser>
        <c:shape val="box"/>
        <c:axId val="42297972"/>
        <c:axId val="45137429"/>
      </c:bar3DChart>
      <c:catAx>
        <c:axId val="42297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2019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2019'!$A$29:$A$40</c:f>
              <c:strCache/>
            </c:strRef>
          </c:cat>
          <c:val>
            <c:numRef>
              <c:f>'pohyb obyv 2019'!$D$29:$D$40</c:f>
              <c:numCache/>
            </c:numRef>
          </c:val>
          <c:smooth val="0"/>
        </c:ser>
        <c:marker val="1"/>
        <c:axId val="3583678"/>
        <c:axId val="32253103"/>
      </c:line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2019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2019'!$E$17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2019'!$A$18:$D$21</c:f>
              <c:multiLvlStrCache/>
            </c:multiLvlStrRef>
          </c:cat>
          <c:val>
            <c:numRef>
              <c:f>'pohyb obyv 2019'!$E$18:$E$21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2019'!$F$17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2019'!$A$18:$D$21</c:f>
              <c:multiLvlStrCache/>
            </c:multiLvlStrRef>
          </c:cat>
          <c:val>
            <c:numRef>
              <c:f>'pohyb obyv 2019'!$F$18:$F$21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2019'!$G$17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2019'!$A$18:$D$21</c:f>
              <c:multiLvlStrCache/>
            </c:multiLvlStrRef>
          </c:cat>
          <c:val>
            <c:numRef>
              <c:f>'pohyb obyv 2019'!$G$18:$G$21</c:f>
              <c:numCache/>
            </c:numRef>
          </c:val>
          <c:shape val="box"/>
        </c:ser>
        <c:shape val="box"/>
        <c:axId val="21842472"/>
        <c:axId val="62364521"/>
      </c:bar3DChart>
      <c:catAx>
        <c:axId val="21842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2002'!$A$29:$A$40</c:f>
              <c:strCache/>
            </c:strRef>
          </c:cat>
          <c:val>
            <c:numRef>
              <c:f>'pohyb obyv 2002'!$D$29:$D$40</c:f>
              <c:numCache/>
            </c:numRef>
          </c:val>
          <c:smooth val="0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2020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2020'!$A$29:$A$40</c:f>
              <c:strCache/>
            </c:strRef>
          </c:cat>
          <c:val>
            <c:numRef>
              <c:f>'pohyb obyv 2020'!$D$29:$D$40</c:f>
              <c:numCache/>
            </c:numRef>
          </c:val>
          <c:smooth val="0"/>
        </c:ser>
        <c:marker val="1"/>
        <c:axId val="24409778"/>
        <c:axId val="18361411"/>
      </c:line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361411"/>
        <c:crosses val="autoZero"/>
        <c:auto val="1"/>
        <c:lblOffset val="100"/>
        <c:tickLblSkip val="1"/>
        <c:noMultiLvlLbl val="0"/>
      </c:catAx>
      <c:valAx>
        <c:axId val="18361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2020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2020'!$E$17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2020'!$A$18:$D$21</c:f>
              <c:multiLvlStrCache/>
            </c:multiLvlStrRef>
          </c:cat>
          <c:val>
            <c:numRef>
              <c:f>'pohyb obyv 2020'!$E$18:$E$21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2020'!$F$17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2020'!$A$18:$D$21</c:f>
              <c:multiLvlStrCache/>
            </c:multiLvlStrRef>
          </c:cat>
          <c:val>
            <c:numRef>
              <c:f>'pohyb obyv 2020'!$F$18:$F$21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2020'!$G$17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2020'!$A$18:$D$21</c:f>
              <c:multiLvlStrCache/>
            </c:multiLvlStrRef>
          </c:cat>
          <c:val>
            <c:numRef>
              <c:f>'pohyb obyv 2020'!$G$18:$G$21</c:f>
              <c:numCache/>
            </c:numRef>
          </c:val>
          <c:shape val="box"/>
        </c:ser>
        <c:shape val="box"/>
        <c:axId val="31034972"/>
        <c:axId val="10879293"/>
      </c:bar3DChart>
      <c:catAx>
        <c:axId val="31034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2021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2021'!$A$29:$A$40</c:f>
              <c:strCache/>
            </c:strRef>
          </c:cat>
          <c:val>
            <c:numRef>
              <c:f>'pohyb obyv 2021'!$D$29:$D$40</c:f>
              <c:numCache/>
            </c:numRef>
          </c:val>
          <c:smooth val="0"/>
        </c:ser>
        <c:marker val="1"/>
        <c:axId val="30804774"/>
        <c:axId val="8807511"/>
      </c:line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2021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2021'!$E$17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2021'!$A$18:$D$21</c:f>
              <c:multiLvlStrCache/>
            </c:multiLvlStrRef>
          </c:cat>
          <c:val>
            <c:numRef>
              <c:f>'pohyb obyv 2021'!$E$18:$E$21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2021'!$F$17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2021'!$A$18:$D$21</c:f>
              <c:multiLvlStrCache/>
            </c:multiLvlStrRef>
          </c:cat>
          <c:val>
            <c:numRef>
              <c:f>'pohyb obyv 2021'!$F$18:$F$21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2021'!$G$17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2021'!$A$18:$D$21</c:f>
              <c:multiLvlStrCache/>
            </c:multiLvlStrRef>
          </c:cat>
          <c:val>
            <c:numRef>
              <c:f>'pohyb obyv 2021'!$G$18:$G$21</c:f>
              <c:numCache/>
            </c:numRef>
          </c:val>
          <c:shape val="box"/>
        </c:ser>
        <c:shape val="box"/>
        <c:axId val="12158736"/>
        <c:axId val="42319761"/>
      </c:bar3DChart>
      <c:catAx>
        <c:axId val="12158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2022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2022'!$A$29:$A$40</c:f>
              <c:strCache/>
            </c:strRef>
          </c:cat>
          <c:val>
            <c:numRef>
              <c:f>'pohyb obyv 2022'!$D$29:$D$40</c:f>
              <c:numCache/>
            </c:numRef>
          </c:val>
          <c:smooth val="0"/>
        </c:ser>
        <c:marker val="1"/>
        <c:axId val="45333530"/>
        <c:axId val="5348587"/>
      </c:line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2022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2022'!$E$17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2022'!$A$18:$D$21</c:f>
              <c:multiLvlStrCache/>
            </c:multiLvlStrRef>
          </c:cat>
          <c:val>
            <c:numRef>
              <c:f>'pohyb obyv 2022'!$E$18:$E$21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2022'!$F$17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2022'!$A$18:$D$21</c:f>
              <c:multiLvlStrCache/>
            </c:multiLvlStrRef>
          </c:cat>
          <c:val>
            <c:numRef>
              <c:f>'pohyb obyv 2022'!$F$18:$F$21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2022'!$G$17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2022'!$A$18:$D$21</c:f>
              <c:multiLvlStrCache/>
            </c:multiLvlStrRef>
          </c:cat>
          <c:val>
            <c:numRef>
              <c:f>'pohyb obyv 2022'!$G$18:$G$21</c:f>
              <c:numCache/>
            </c:numRef>
          </c:val>
          <c:shape val="box"/>
        </c:ser>
        <c:shape val="box"/>
        <c:axId val="48137284"/>
        <c:axId val="30582373"/>
      </c:bar3DChart>
      <c:catAx>
        <c:axId val="4813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2023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2023'!$A$29:$A$40</c:f>
              <c:strCache/>
            </c:strRef>
          </c:cat>
          <c:val>
            <c:numRef>
              <c:f>'pohyb obyv 2023'!$D$29:$D$40</c:f>
              <c:numCache/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2023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462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2023'!$E$17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2023'!$A$18:$D$21</c:f>
              <c:multiLvlStrCache/>
            </c:multiLvlStrRef>
          </c:cat>
          <c:val>
            <c:numRef>
              <c:f>'pohyb obyv 2023'!$E$18:$E$21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2023'!$F$17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2023'!$A$18:$D$21</c:f>
              <c:multiLvlStrCache/>
            </c:multiLvlStrRef>
          </c:cat>
          <c:val>
            <c:numRef>
              <c:f>'pohyb obyv 2023'!$F$18:$F$21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2023'!$G$17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2023'!$A$18:$D$21</c:f>
              <c:multiLvlStrCache/>
            </c:multiLvlStrRef>
          </c:cat>
          <c:val>
            <c:numRef>
              <c:f>'pohyb obyv 2023'!$G$18:$G$21</c:f>
              <c:numCache/>
            </c:numRef>
          </c:val>
          <c:shape val="box"/>
        </c:ser>
        <c:shape val="box"/>
        <c:axId val="14407160"/>
        <c:axId val="62555577"/>
      </c:bar3DChart>
      <c:catAx>
        <c:axId val="1440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2023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85"/>
          <c:w val="0.96425"/>
          <c:h val="0.7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'Súhrné údaje za rok 2023'!$A$29:$A$40</c:f>
              <c:strCache/>
            </c:strRef>
          </c:cat>
          <c:val>
            <c:numRef>
              <c:f>'Súhrné údaje za rok 2023'!$D$29:$D$40</c:f>
              <c:numCache/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2023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8175"/>
          <c:w val="0.85375"/>
          <c:h val="0.66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'Súhrné údaje za rok 2023'!$E$17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'Súhrné údaje za rok 2023'!$A$18:$D$21</c:f>
              <c:multiLvlStrCache/>
            </c:multiLvlStrRef>
          </c:cat>
          <c:val>
            <c:numRef>
              <c:f>'Súhrné údaje za rok 2023'!$E$18:$E$21</c:f>
              <c:numCache/>
            </c:numRef>
          </c:val>
          <c:shape val="box"/>
        </c:ser>
        <c:ser>
          <c:idx val="1"/>
          <c:order val="1"/>
          <c:tx>
            <c:strRef>
              <c:f>'Súhrné údaje za rok 2023'!$F$17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'Súhrné údaje za rok 2023'!$A$18:$D$21</c:f>
              <c:multiLvlStrCache/>
            </c:multiLvlStrRef>
          </c:cat>
          <c:val>
            <c:numRef>
              <c:f>'Súhrné údaje za rok 2023'!$F$18:$F$21</c:f>
              <c:numCache/>
            </c:numRef>
          </c:val>
          <c:shape val="box"/>
        </c:ser>
        <c:ser>
          <c:idx val="2"/>
          <c:order val="2"/>
          <c:tx>
            <c:strRef>
              <c:f>'Súhrné údaje za rok 2023'!$G$17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'Súhrné údaje za rok 2023'!$A$18:$D$21</c:f>
              <c:multiLvlStrCache/>
            </c:multiLvlStrRef>
          </c:cat>
          <c:val>
            <c:numRef>
              <c:f>'Súhrné údaje za rok 2023'!$G$18:$G$21</c:f>
              <c:numCache/>
            </c:numRef>
          </c:val>
          <c:shape val="box"/>
        </c:ser>
        <c:shape val="box"/>
        <c:axId val="36097068"/>
        <c:axId val="56438157"/>
      </c:bar3DChart>
      <c:catAx>
        <c:axId val="36097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2002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0225"/>
          <c:w val="0.6165"/>
          <c:h val="0.63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2002'!$E$17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2002'!$A$18:$D$21</c:f>
              <c:multiLvlStrCache/>
            </c:multiLvlStrRef>
          </c:cat>
          <c:val>
            <c:numRef>
              <c:f>'pohyb obyv 2002'!$E$18:$E$21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2002'!$F$17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2002'!$A$18:$D$21</c:f>
              <c:multiLvlStrCache/>
            </c:multiLvlStrRef>
          </c:cat>
          <c:val>
            <c:numRef>
              <c:f>'pohyb obyv 2002'!$F$18:$F$21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2002'!$G$17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2002'!$A$18:$D$21</c:f>
              <c:multiLvlStrCache/>
            </c:multiLvlStrRef>
          </c:cat>
          <c:val>
            <c:numRef>
              <c:f>'pohyb obyv 2002'!$G$18:$G$21</c:f>
              <c:numCache/>
            </c:numRef>
          </c:val>
          <c:shape val="box"/>
        </c:ser>
        <c:shape val="box"/>
        <c:axId val="22401844"/>
        <c:axId val="290005"/>
      </c:bar3DChart>
      <c:catAx>
        <c:axId val="22401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25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2003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2003'!$A$29:$A$40</c:f>
              <c:strCache/>
            </c:strRef>
          </c:cat>
          <c:val>
            <c:numRef>
              <c:f>'pohyb obyv 2003'!$D$29:$D$40</c:f>
              <c:numCache/>
            </c:numRef>
          </c:val>
          <c:smooth val="0"/>
        </c:ser>
        <c:marker val="1"/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0225"/>
          <c:w val="0.6165"/>
          <c:h val="0.63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2003'!$E$17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2003'!$A$18:$D$21</c:f>
              <c:multiLvlStrCache/>
            </c:multiLvlStrRef>
          </c:cat>
          <c:val>
            <c:numRef>
              <c:f>'pohyb obyv 2003'!$E$18:$E$21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2003'!$F$17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2003'!$A$18:$D$21</c:f>
              <c:multiLvlStrCache/>
            </c:multiLvlStrRef>
          </c:cat>
          <c:val>
            <c:numRef>
              <c:f>'pohyb obyv 2003'!$F$18:$F$21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2003'!$G$17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2003'!$A$18:$D$21</c:f>
              <c:multiLvlStrCache/>
            </c:multiLvlStrRef>
          </c:cat>
          <c:val>
            <c:numRef>
              <c:f>'pohyb obyv 2003'!$G$18:$G$21</c:f>
              <c:numCache/>
            </c:numRef>
          </c:val>
          <c:shape val="box"/>
        </c:ser>
        <c:shape val="box"/>
        <c:axId val="10087144"/>
        <c:axId val="23675433"/>
      </c:bar3DChart>
      <c:catAx>
        <c:axId val="10087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25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2004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2004'!$A$29:$A$40</c:f>
              <c:strCache/>
            </c:strRef>
          </c:cat>
          <c:val>
            <c:numRef>
              <c:f>'pohyb obyv 2004'!$D$29:$D$40</c:f>
              <c:numCache/>
            </c:numRef>
          </c:val>
          <c:smooth val="0"/>
        </c:ser>
        <c:marker val="1"/>
        <c:axId val="11752306"/>
        <c:axId val="38661891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2004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16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2004'!$E$17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2004'!$A$18:$D$21</c:f>
              <c:multiLvlStrCache/>
            </c:multiLvlStrRef>
          </c:cat>
          <c:val>
            <c:numRef>
              <c:f>'pohyb obyv 2004'!$E$18:$E$21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2004'!$F$17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2004'!$A$18:$D$21</c:f>
              <c:multiLvlStrCache/>
            </c:multiLvlStrRef>
          </c:cat>
          <c:val>
            <c:numRef>
              <c:f>'pohyb obyv 2004'!$F$18:$F$21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2004'!$G$17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2004'!$A$18:$D$21</c:f>
              <c:multiLvlStrCache/>
            </c:multiLvlStrRef>
          </c:cat>
          <c:val>
            <c:numRef>
              <c:f>'pohyb obyv 2004'!$G$18:$G$21</c:f>
              <c:numCache/>
            </c:numRef>
          </c:val>
          <c:shape val="box"/>
        </c:ser>
        <c:shape val="box"/>
        <c:axId val="12412700"/>
        <c:axId val="44605437"/>
      </c:bar3DChart>
      <c:catAx>
        <c:axId val="12412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2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16</xdr:row>
      <xdr:rowOff>104775</xdr:rowOff>
    </xdr:from>
    <xdr:to>
      <xdr:col>13</xdr:col>
      <xdr:colOff>123825</xdr:colOff>
      <xdr:row>33</xdr:row>
      <xdr:rowOff>123825</xdr:rowOff>
    </xdr:to>
    <xdr:graphicFrame>
      <xdr:nvGraphicFramePr>
        <xdr:cNvPr id="1" name="Chart 24"/>
        <xdr:cNvGraphicFramePr/>
      </xdr:nvGraphicFramePr>
      <xdr:xfrm>
        <a:off x="3276600" y="3886200"/>
        <a:ext cx="52197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3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29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95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27</xdr:row>
      <xdr:rowOff>161925</xdr:rowOff>
    </xdr:from>
    <xdr:to>
      <xdr:col>13</xdr:col>
      <xdr:colOff>371475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3286125" y="6296025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15</xdr:row>
      <xdr:rowOff>95250</xdr:rowOff>
    </xdr:from>
    <xdr:to>
      <xdr:col>13</xdr:col>
      <xdr:colOff>314325</xdr:colOff>
      <xdr:row>27</xdr:row>
      <xdr:rowOff>95250</xdr:rowOff>
    </xdr:to>
    <xdr:graphicFrame>
      <xdr:nvGraphicFramePr>
        <xdr:cNvPr id="2" name="Chart 2"/>
        <xdr:cNvGraphicFramePr/>
      </xdr:nvGraphicFramePr>
      <xdr:xfrm>
        <a:off x="5248275" y="3905250"/>
        <a:ext cx="42005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zoomScale="70" zoomScaleNormal="70" zoomScalePageLayoutView="0" workbookViewId="0" topLeftCell="A1">
      <selection activeCell="G42" sqref="G42"/>
    </sheetView>
  </sheetViews>
  <sheetFormatPr defaultColWidth="9.00390625" defaultRowHeight="12.75"/>
  <cols>
    <col min="1" max="1" width="17.625" style="3" customWidth="1"/>
    <col min="2" max="4" width="5.625" style="3" customWidth="1"/>
    <col min="5" max="6" width="8.125" style="3" bestFit="1" customWidth="1"/>
    <col min="7" max="7" width="7.875" style="3" bestFit="1" customWidth="1"/>
    <col min="8" max="9" width="9.125" style="3" bestFit="1" customWidth="1"/>
    <col min="10" max="10" width="8.875" style="3" bestFit="1" customWidth="1"/>
    <col min="11" max="12" width="8.125" style="3" bestFit="1" customWidth="1"/>
    <col min="13" max="13" width="7.875" style="3" bestFit="1" customWidth="1"/>
    <col min="14" max="14" width="8.125" style="3" bestFit="1" customWidth="1"/>
    <col min="15" max="15" width="9.125" style="3" bestFit="1" customWidth="1"/>
    <col min="16" max="16" width="8.875" style="3" bestFit="1" customWidth="1"/>
    <col min="17" max="18" width="9.00390625" style="3" bestFit="1" customWidth="1"/>
    <col min="19" max="19" width="8.875" style="3" bestFit="1" customWidth="1"/>
    <col min="20" max="21" width="9.00390625" style="3" bestFit="1" customWidth="1"/>
    <col min="22" max="22" width="8.875" style="3" bestFit="1" customWidth="1"/>
    <col min="23" max="23" width="9.125" style="3" bestFit="1" customWidth="1"/>
    <col min="24" max="24" width="9.00390625" style="3" bestFit="1" customWidth="1"/>
    <col min="25" max="25" width="8.75390625" style="3" bestFit="1" customWidth="1"/>
    <col min="26" max="27" width="8.875" style="3" bestFit="1" customWidth="1"/>
    <col min="28" max="28" width="8.75390625" style="3" bestFit="1" customWidth="1"/>
    <col min="29" max="30" width="8.875" style="3" bestFit="1" customWidth="1"/>
    <col min="31" max="31" width="8.75390625" style="3" bestFit="1" customWidth="1"/>
    <col min="32" max="33" width="8.875" style="3" bestFit="1" customWidth="1"/>
    <col min="34" max="34" width="8.75390625" style="3" bestFit="1" customWidth="1"/>
    <col min="35" max="36" width="8.875" style="3" bestFit="1" customWidth="1"/>
    <col min="37" max="37" width="8.75390625" style="3" bestFit="1" customWidth="1"/>
    <col min="38" max="16384" width="9.125" style="3" customWidth="1"/>
  </cols>
  <sheetData>
    <row r="1" spans="1:37" ht="12.75">
      <c r="A1" s="1"/>
      <c r="B1" s="205" t="s">
        <v>0</v>
      </c>
      <c r="C1" s="204"/>
      <c r="D1" s="206"/>
      <c r="E1" s="204" t="s">
        <v>1</v>
      </c>
      <c r="F1" s="204"/>
      <c r="G1" s="204"/>
      <c r="H1" s="205" t="s">
        <v>2</v>
      </c>
      <c r="I1" s="204"/>
      <c r="J1" s="206"/>
      <c r="K1" s="205" t="s">
        <v>3</v>
      </c>
      <c r="L1" s="204"/>
      <c r="M1" s="206"/>
      <c r="N1" s="205" t="s">
        <v>4</v>
      </c>
      <c r="O1" s="204"/>
      <c r="P1" s="206"/>
      <c r="Q1" s="205" t="s">
        <v>5</v>
      </c>
      <c r="R1" s="204"/>
      <c r="S1" s="206"/>
      <c r="T1" s="205" t="s">
        <v>20</v>
      </c>
      <c r="U1" s="204"/>
      <c r="V1" s="206"/>
      <c r="W1" s="205" t="s">
        <v>6</v>
      </c>
      <c r="X1" s="204"/>
      <c r="Y1" s="206"/>
      <c r="Z1" s="205" t="s">
        <v>7</v>
      </c>
      <c r="AA1" s="204"/>
      <c r="AB1" s="206"/>
      <c r="AC1" s="204" t="s">
        <v>8</v>
      </c>
      <c r="AD1" s="204"/>
      <c r="AE1" s="204"/>
      <c r="AF1" s="205" t="s">
        <v>9</v>
      </c>
      <c r="AG1" s="204"/>
      <c r="AH1" s="206"/>
      <c r="AI1" s="204" t="s">
        <v>10</v>
      </c>
      <c r="AJ1" s="204"/>
      <c r="AK1" s="206"/>
    </row>
    <row r="2" spans="1:37" ht="12.75">
      <c r="A2" s="2"/>
      <c r="B2" s="14" t="s">
        <v>16</v>
      </c>
      <c r="C2" s="15" t="s">
        <v>17</v>
      </c>
      <c r="D2" s="16" t="s">
        <v>19</v>
      </c>
      <c r="E2" s="10" t="s">
        <v>16</v>
      </c>
      <c r="F2" s="10" t="s">
        <v>17</v>
      </c>
      <c r="G2" s="10" t="s">
        <v>19</v>
      </c>
      <c r="H2" s="8" t="s">
        <v>16</v>
      </c>
      <c r="I2" s="10" t="s">
        <v>17</v>
      </c>
      <c r="J2" s="9" t="s">
        <v>19</v>
      </c>
      <c r="K2" s="8" t="s">
        <v>16</v>
      </c>
      <c r="L2" s="10" t="s">
        <v>17</v>
      </c>
      <c r="M2" s="9" t="s">
        <v>19</v>
      </c>
      <c r="N2" s="8" t="s">
        <v>16</v>
      </c>
      <c r="O2" s="10" t="s">
        <v>17</v>
      </c>
      <c r="P2" s="9" t="s">
        <v>19</v>
      </c>
      <c r="Q2" s="8" t="s">
        <v>16</v>
      </c>
      <c r="R2" s="10" t="s">
        <v>17</v>
      </c>
      <c r="S2" s="9" t="s">
        <v>19</v>
      </c>
      <c r="T2" s="2" t="s">
        <v>16</v>
      </c>
      <c r="U2" s="3" t="s">
        <v>17</v>
      </c>
      <c r="V2" s="9" t="s">
        <v>19</v>
      </c>
      <c r="W2" s="2" t="s">
        <v>16</v>
      </c>
      <c r="X2" s="3" t="s">
        <v>17</v>
      </c>
      <c r="Y2" s="9" t="s">
        <v>19</v>
      </c>
      <c r="Z2" s="2" t="s">
        <v>16</v>
      </c>
      <c r="AA2" s="3" t="s">
        <v>17</v>
      </c>
      <c r="AB2" s="9" t="s">
        <v>19</v>
      </c>
      <c r="AC2" s="3" t="s">
        <v>16</v>
      </c>
      <c r="AD2" s="3" t="s">
        <v>17</v>
      </c>
      <c r="AE2" s="10" t="s">
        <v>19</v>
      </c>
      <c r="AF2" s="2" t="s">
        <v>16</v>
      </c>
      <c r="AG2" s="3" t="s">
        <v>17</v>
      </c>
      <c r="AH2" s="9" t="s">
        <v>19</v>
      </c>
      <c r="AI2" s="3" t="s">
        <v>16</v>
      </c>
      <c r="AJ2" s="3" t="s">
        <v>17</v>
      </c>
      <c r="AK2" s="9" t="s">
        <v>19</v>
      </c>
    </row>
    <row r="3" spans="1:41" ht="43.5" customHeight="1">
      <c r="A3" s="22" t="s">
        <v>18</v>
      </c>
      <c r="B3" s="12">
        <v>1271</v>
      </c>
      <c r="C3" s="13">
        <v>1291</v>
      </c>
      <c r="D3" s="26">
        <f aca="true" t="shared" si="0" ref="D3:D8">B3+C3</f>
        <v>2562</v>
      </c>
      <c r="E3" s="43">
        <f>B8</f>
        <v>1268</v>
      </c>
      <c r="F3" s="43">
        <f>C8</f>
        <v>1288</v>
      </c>
      <c r="G3" s="44">
        <f aca="true" t="shared" si="1" ref="G3:G8">E3+F3</f>
        <v>2556</v>
      </c>
      <c r="H3" s="45">
        <f>E8</f>
        <v>1265</v>
      </c>
      <c r="I3" s="43">
        <f>F8</f>
        <v>1284</v>
      </c>
      <c r="J3" s="26">
        <f aca="true" t="shared" si="2" ref="J3:J8">H3+I3</f>
        <v>2549</v>
      </c>
      <c r="K3" s="45">
        <f>H8</f>
        <v>1266</v>
      </c>
      <c r="L3" s="43">
        <f>I8</f>
        <v>1284</v>
      </c>
      <c r="M3" s="26">
        <f aca="true" t="shared" si="3" ref="M3:M8">K3+L3</f>
        <v>2550</v>
      </c>
      <c r="N3" s="45">
        <f>K8</f>
        <v>1265</v>
      </c>
      <c r="O3" s="43">
        <f>L8</f>
        <v>1282</v>
      </c>
      <c r="P3" s="26">
        <f aca="true" t="shared" si="4" ref="P3:P8">N3+O3</f>
        <v>2547</v>
      </c>
      <c r="Q3" s="45">
        <f>N8</f>
        <v>1264</v>
      </c>
      <c r="R3" s="43">
        <f>O8</f>
        <v>1283</v>
      </c>
      <c r="S3" s="26">
        <f aca="true" t="shared" si="5" ref="S3:S8">Q3+R3</f>
        <v>2547</v>
      </c>
      <c r="T3" s="45">
        <f>Q8</f>
        <v>1263</v>
      </c>
      <c r="U3" s="43">
        <f>R8</f>
        <v>1280</v>
      </c>
      <c r="V3" s="26">
        <f aca="true" t="shared" si="6" ref="V3:V8">T3+U3</f>
        <v>2543</v>
      </c>
      <c r="W3" s="45">
        <f>T8</f>
        <v>1259</v>
      </c>
      <c r="X3" s="43">
        <f>U8</f>
        <v>1279</v>
      </c>
      <c r="Y3" s="26">
        <f aca="true" t="shared" si="7" ref="Y3:Y8">W3+X3</f>
        <v>2538</v>
      </c>
      <c r="Z3" s="45">
        <f>W8</f>
        <v>1259</v>
      </c>
      <c r="AA3" s="43">
        <f>X8</f>
        <v>1275</v>
      </c>
      <c r="AB3" s="26">
        <f aca="true" t="shared" si="8" ref="AB3:AB8">Z3+AA3</f>
        <v>2534</v>
      </c>
      <c r="AC3" s="43">
        <f>Z8</f>
        <v>1261</v>
      </c>
      <c r="AD3" s="43">
        <f>AA8</f>
        <v>1274</v>
      </c>
      <c r="AE3" s="44">
        <f aca="true" t="shared" si="9" ref="AE3:AE8">AC3+AD3</f>
        <v>2535</v>
      </c>
      <c r="AF3" s="45">
        <f>AC8</f>
        <v>1261</v>
      </c>
      <c r="AG3" s="43">
        <f>AD8</f>
        <v>1277</v>
      </c>
      <c r="AH3" s="26">
        <f aca="true" t="shared" si="10" ref="AH3:AH8">AF3+AG3</f>
        <v>2538</v>
      </c>
      <c r="AI3" s="43">
        <f>AF8</f>
        <v>1262</v>
      </c>
      <c r="AJ3" s="43">
        <f>AG8</f>
        <v>1277</v>
      </c>
      <c r="AK3" s="26">
        <f aca="true" t="shared" si="11" ref="AK3:AK8">AI3+AJ3</f>
        <v>2539</v>
      </c>
      <c r="AL3" s="11"/>
      <c r="AM3" s="11"/>
      <c r="AN3" s="11"/>
      <c r="AO3" s="11"/>
    </row>
    <row r="4" spans="1:37" ht="12.75">
      <c r="A4" s="2" t="s">
        <v>11</v>
      </c>
      <c r="B4" s="12"/>
      <c r="C4" s="13">
        <v>1</v>
      </c>
      <c r="D4" s="26">
        <f t="shared" si="0"/>
        <v>1</v>
      </c>
      <c r="E4" s="13">
        <v>1</v>
      </c>
      <c r="F4" s="13"/>
      <c r="G4" s="44">
        <f t="shared" si="1"/>
        <v>1</v>
      </c>
      <c r="H4" s="12">
        <v>1</v>
      </c>
      <c r="I4" s="13">
        <v>2</v>
      </c>
      <c r="J4" s="26">
        <f t="shared" si="2"/>
        <v>3</v>
      </c>
      <c r="K4" s="12">
        <v>1</v>
      </c>
      <c r="L4" s="13">
        <v>1</v>
      </c>
      <c r="M4" s="26">
        <f t="shared" si="3"/>
        <v>2</v>
      </c>
      <c r="N4" s="12">
        <v>1</v>
      </c>
      <c r="O4" s="13">
        <v>2</v>
      </c>
      <c r="P4" s="26">
        <f t="shared" si="4"/>
        <v>3</v>
      </c>
      <c r="Q4" s="12">
        <v>2</v>
      </c>
      <c r="R4" s="13">
        <v>1</v>
      </c>
      <c r="S4" s="26">
        <f t="shared" si="5"/>
        <v>3</v>
      </c>
      <c r="T4" s="12">
        <v>1</v>
      </c>
      <c r="U4" s="13">
        <v>1</v>
      </c>
      <c r="V4" s="26">
        <f t="shared" si="6"/>
        <v>2</v>
      </c>
      <c r="W4" s="12">
        <v>0</v>
      </c>
      <c r="X4" s="13">
        <v>0</v>
      </c>
      <c r="Y4" s="26">
        <f t="shared" si="7"/>
        <v>0</v>
      </c>
      <c r="Z4" s="12">
        <v>1</v>
      </c>
      <c r="AA4" s="13">
        <v>0</v>
      </c>
      <c r="AB4" s="26">
        <f t="shared" si="8"/>
        <v>1</v>
      </c>
      <c r="AC4" s="13">
        <v>0</v>
      </c>
      <c r="AD4" s="13">
        <v>3</v>
      </c>
      <c r="AE4" s="44">
        <f t="shared" si="9"/>
        <v>3</v>
      </c>
      <c r="AF4" s="12">
        <v>0</v>
      </c>
      <c r="AG4" s="13">
        <v>1</v>
      </c>
      <c r="AH4" s="26">
        <f t="shared" si="10"/>
        <v>1</v>
      </c>
      <c r="AI4" s="13">
        <v>0</v>
      </c>
      <c r="AJ4" s="13">
        <v>2</v>
      </c>
      <c r="AK4" s="26">
        <f t="shared" si="11"/>
        <v>2</v>
      </c>
    </row>
    <row r="5" spans="1:37" ht="12.75">
      <c r="A5" s="2" t="s">
        <v>12</v>
      </c>
      <c r="B5" s="12">
        <v>2</v>
      </c>
      <c r="C5" s="13">
        <v>4</v>
      </c>
      <c r="D5" s="26">
        <f t="shared" si="0"/>
        <v>6</v>
      </c>
      <c r="E5" s="13">
        <v>1</v>
      </c>
      <c r="F5" s="13">
        <v>1</v>
      </c>
      <c r="G5" s="44">
        <f t="shared" si="1"/>
        <v>2</v>
      </c>
      <c r="H5" s="12"/>
      <c r="I5" s="13">
        <v>3</v>
      </c>
      <c r="J5" s="26">
        <f t="shared" si="2"/>
        <v>3</v>
      </c>
      <c r="K5" s="12"/>
      <c r="L5" s="13"/>
      <c r="M5" s="26">
        <f t="shared" si="3"/>
        <v>0</v>
      </c>
      <c r="N5" s="12">
        <v>1</v>
      </c>
      <c r="O5" s="13">
        <v>2</v>
      </c>
      <c r="P5" s="26">
        <f t="shared" si="4"/>
        <v>3</v>
      </c>
      <c r="Q5" s="12">
        <v>2</v>
      </c>
      <c r="R5" s="13">
        <v>3</v>
      </c>
      <c r="S5" s="26">
        <f t="shared" si="5"/>
        <v>5</v>
      </c>
      <c r="T5" s="12">
        <v>3</v>
      </c>
      <c r="U5" s="13">
        <v>0</v>
      </c>
      <c r="V5" s="26">
        <f t="shared" si="6"/>
        <v>3</v>
      </c>
      <c r="W5" s="12">
        <v>1</v>
      </c>
      <c r="X5" s="13">
        <v>0</v>
      </c>
      <c r="Y5" s="26">
        <f t="shared" si="7"/>
        <v>1</v>
      </c>
      <c r="Z5" s="12">
        <v>1</v>
      </c>
      <c r="AA5" s="13">
        <v>2</v>
      </c>
      <c r="AB5" s="26">
        <f t="shared" si="8"/>
        <v>3</v>
      </c>
      <c r="AC5" s="13">
        <v>0</v>
      </c>
      <c r="AD5" s="13">
        <v>0</v>
      </c>
      <c r="AE5" s="44">
        <f t="shared" si="9"/>
        <v>0</v>
      </c>
      <c r="AF5" s="12">
        <v>0</v>
      </c>
      <c r="AG5" s="13">
        <v>3</v>
      </c>
      <c r="AH5" s="26">
        <f t="shared" si="10"/>
        <v>3</v>
      </c>
      <c r="AI5" s="13">
        <v>0</v>
      </c>
      <c r="AJ5" s="13">
        <v>3</v>
      </c>
      <c r="AK5" s="26">
        <f t="shared" si="11"/>
        <v>3</v>
      </c>
    </row>
    <row r="6" spans="1:37" ht="12.75">
      <c r="A6" s="2" t="s">
        <v>13</v>
      </c>
      <c r="B6" s="12">
        <v>2</v>
      </c>
      <c r="C6" s="13">
        <v>3</v>
      </c>
      <c r="D6" s="26">
        <f t="shared" si="0"/>
        <v>5</v>
      </c>
      <c r="E6" s="13"/>
      <c r="F6" s="13">
        <v>1</v>
      </c>
      <c r="G6" s="44">
        <f t="shared" si="1"/>
        <v>1</v>
      </c>
      <c r="H6" s="12">
        <v>1</v>
      </c>
      <c r="I6" s="13">
        <v>2</v>
      </c>
      <c r="J6" s="26">
        <f t="shared" si="2"/>
        <v>3</v>
      </c>
      <c r="K6" s="12"/>
      <c r="L6" s="13"/>
      <c r="M6" s="26">
        <f t="shared" si="3"/>
        <v>0</v>
      </c>
      <c r="N6" s="12"/>
      <c r="O6" s="13">
        <v>1</v>
      </c>
      <c r="P6" s="26">
        <f t="shared" si="4"/>
        <v>1</v>
      </c>
      <c r="Q6" s="12"/>
      <c r="R6" s="13">
        <v>1</v>
      </c>
      <c r="S6" s="26">
        <f t="shared" si="5"/>
        <v>1</v>
      </c>
      <c r="T6" s="12">
        <v>1</v>
      </c>
      <c r="U6" s="13">
        <v>1</v>
      </c>
      <c r="V6" s="26">
        <f t="shared" si="6"/>
        <v>2</v>
      </c>
      <c r="W6" s="12">
        <v>3</v>
      </c>
      <c r="X6" s="13">
        <v>3</v>
      </c>
      <c r="Y6" s="26">
        <f t="shared" si="7"/>
        <v>6</v>
      </c>
      <c r="Z6" s="12">
        <v>3</v>
      </c>
      <c r="AA6" s="13">
        <v>2</v>
      </c>
      <c r="AB6" s="26">
        <f t="shared" si="8"/>
        <v>5</v>
      </c>
      <c r="AC6" s="13">
        <v>1</v>
      </c>
      <c r="AD6" s="13">
        <v>1</v>
      </c>
      <c r="AE6" s="44">
        <f t="shared" si="9"/>
        <v>2</v>
      </c>
      <c r="AF6" s="12">
        <v>2</v>
      </c>
      <c r="AG6" s="13">
        <v>2</v>
      </c>
      <c r="AH6" s="26">
        <f t="shared" si="10"/>
        <v>4</v>
      </c>
      <c r="AI6" s="13">
        <v>0</v>
      </c>
      <c r="AJ6" s="13">
        <v>1</v>
      </c>
      <c r="AK6" s="26">
        <f t="shared" si="11"/>
        <v>1</v>
      </c>
    </row>
    <row r="7" spans="1:37" ht="12.75">
      <c r="A7" s="2" t="s">
        <v>14</v>
      </c>
      <c r="B7" s="12">
        <v>3</v>
      </c>
      <c r="C7" s="13">
        <v>3</v>
      </c>
      <c r="D7" s="26">
        <f t="shared" si="0"/>
        <v>6</v>
      </c>
      <c r="E7" s="13">
        <v>3</v>
      </c>
      <c r="F7" s="13">
        <v>4</v>
      </c>
      <c r="G7" s="44">
        <f t="shared" si="1"/>
        <v>7</v>
      </c>
      <c r="H7" s="12">
        <v>1</v>
      </c>
      <c r="I7" s="13">
        <v>1</v>
      </c>
      <c r="J7" s="26">
        <f t="shared" si="2"/>
        <v>2</v>
      </c>
      <c r="K7" s="12">
        <v>2</v>
      </c>
      <c r="L7" s="13">
        <v>3</v>
      </c>
      <c r="M7" s="26">
        <f t="shared" si="3"/>
        <v>5</v>
      </c>
      <c r="N7" s="12">
        <v>1</v>
      </c>
      <c r="O7" s="13"/>
      <c r="P7" s="26">
        <f t="shared" si="4"/>
        <v>1</v>
      </c>
      <c r="Q7" s="12">
        <v>1</v>
      </c>
      <c r="R7" s="13">
        <v>2</v>
      </c>
      <c r="S7" s="26">
        <f t="shared" si="5"/>
        <v>3</v>
      </c>
      <c r="T7" s="12">
        <v>3</v>
      </c>
      <c r="U7" s="13">
        <v>3</v>
      </c>
      <c r="V7" s="26">
        <f t="shared" si="6"/>
        <v>6</v>
      </c>
      <c r="W7" s="12">
        <v>2</v>
      </c>
      <c r="X7" s="13">
        <v>7</v>
      </c>
      <c r="Y7" s="26">
        <f t="shared" si="7"/>
        <v>9</v>
      </c>
      <c r="Z7" s="12">
        <v>1</v>
      </c>
      <c r="AA7" s="13">
        <v>1</v>
      </c>
      <c r="AB7" s="26">
        <f t="shared" si="8"/>
        <v>2</v>
      </c>
      <c r="AC7" s="13">
        <v>1</v>
      </c>
      <c r="AD7" s="13">
        <v>1</v>
      </c>
      <c r="AE7" s="44">
        <f t="shared" si="9"/>
        <v>2</v>
      </c>
      <c r="AF7" s="12">
        <v>1</v>
      </c>
      <c r="AG7" s="13">
        <v>0</v>
      </c>
      <c r="AH7" s="26">
        <f t="shared" si="10"/>
        <v>1</v>
      </c>
      <c r="AI7" s="13">
        <v>2</v>
      </c>
      <c r="AJ7" s="13">
        <v>2</v>
      </c>
      <c r="AK7" s="26">
        <f t="shared" si="11"/>
        <v>4</v>
      </c>
    </row>
    <row r="8" spans="1:37" ht="43.5" customHeight="1">
      <c r="A8" s="23" t="s">
        <v>15</v>
      </c>
      <c r="B8" s="31">
        <f>B3+B4-B5+B6-B7</f>
        <v>1268</v>
      </c>
      <c r="C8" s="32">
        <f aca="true" t="shared" si="12" ref="C8:AD8">C3+C4-C5+C6-C7</f>
        <v>1288</v>
      </c>
      <c r="D8" s="27">
        <f t="shared" si="0"/>
        <v>2556</v>
      </c>
      <c r="E8" s="32">
        <f t="shared" si="12"/>
        <v>1265</v>
      </c>
      <c r="F8" s="32">
        <f t="shared" si="12"/>
        <v>1284</v>
      </c>
      <c r="G8" s="33">
        <f t="shared" si="1"/>
        <v>2549</v>
      </c>
      <c r="H8" s="31">
        <f t="shared" si="12"/>
        <v>1266</v>
      </c>
      <c r="I8" s="32">
        <f t="shared" si="12"/>
        <v>1284</v>
      </c>
      <c r="J8" s="27">
        <f t="shared" si="2"/>
        <v>2550</v>
      </c>
      <c r="K8" s="31">
        <f t="shared" si="12"/>
        <v>1265</v>
      </c>
      <c r="L8" s="32">
        <f t="shared" si="12"/>
        <v>1282</v>
      </c>
      <c r="M8" s="27">
        <f t="shared" si="3"/>
        <v>2547</v>
      </c>
      <c r="N8" s="31">
        <f t="shared" si="12"/>
        <v>1264</v>
      </c>
      <c r="O8" s="32">
        <f t="shared" si="12"/>
        <v>1283</v>
      </c>
      <c r="P8" s="27">
        <f t="shared" si="4"/>
        <v>2547</v>
      </c>
      <c r="Q8" s="31">
        <f t="shared" si="12"/>
        <v>1263</v>
      </c>
      <c r="R8" s="32">
        <f t="shared" si="12"/>
        <v>1280</v>
      </c>
      <c r="S8" s="27">
        <f t="shared" si="5"/>
        <v>2543</v>
      </c>
      <c r="T8" s="31">
        <f t="shared" si="12"/>
        <v>1259</v>
      </c>
      <c r="U8" s="32">
        <f t="shared" si="12"/>
        <v>1279</v>
      </c>
      <c r="V8" s="27">
        <f t="shared" si="6"/>
        <v>2538</v>
      </c>
      <c r="W8" s="31">
        <f t="shared" si="12"/>
        <v>1259</v>
      </c>
      <c r="X8" s="32">
        <f t="shared" si="12"/>
        <v>1275</v>
      </c>
      <c r="Y8" s="27">
        <f t="shared" si="7"/>
        <v>2534</v>
      </c>
      <c r="Z8" s="31">
        <f t="shared" si="12"/>
        <v>1261</v>
      </c>
      <c r="AA8" s="32">
        <f t="shared" si="12"/>
        <v>1274</v>
      </c>
      <c r="AB8" s="27">
        <f t="shared" si="8"/>
        <v>2535</v>
      </c>
      <c r="AC8" s="32">
        <f t="shared" si="12"/>
        <v>1261</v>
      </c>
      <c r="AD8" s="32">
        <f t="shared" si="12"/>
        <v>1277</v>
      </c>
      <c r="AE8" s="33">
        <f t="shared" si="9"/>
        <v>2538</v>
      </c>
      <c r="AF8" s="31">
        <f>AF3+AF4-AF5+AF6-AF7</f>
        <v>1262</v>
      </c>
      <c r="AG8" s="32">
        <f>AG3+AG4-AG5+AG6-AG7</f>
        <v>1277</v>
      </c>
      <c r="AH8" s="27">
        <f t="shared" si="10"/>
        <v>2539</v>
      </c>
      <c r="AI8" s="32">
        <f>AI3+AI4-AI5+AI6-AI7</f>
        <v>1260</v>
      </c>
      <c r="AJ8" s="32">
        <f>AJ3+AJ4-AJ5+AJ6-AJ7</f>
        <v>1275</v>
      </c>
      <c r="AK8" s="27">
        <f t="shared" si="11"/>
        <v>2535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ht="30" customHeight="1">
      <c r="A10" s="24" t="s">
        <v>21</v>
      </c>
      <c r="B10" s="37">
        <f>B8-B3</f>
        <v>-3</v>
      </c>
      <c r="C10" s="38">
        <f>C8-C3</f>
        <v>-3</v>
      </c>
      <c r="D10" s="29">
        <f>C10+B10</f>
        <v>-6</v>
      </c>
      <c r="E10" s="38">
        <f>E8-E3</f>
        <v>-3</v>
      </c>
      <c r="F10" s="38">
        <f>F8-F3</f>
        <v>-4</v>
      </c>
      <c r="G10" s="39">
        <f>F10+E10</f>
        <v>-7</v>
      </c>
      <c r="H10" s="37">
        <f>H8-H3</f>
        <v>1</v>
      </c>
      <c r="I10" s="38">
        <f>I8-I3</f>
        <v>0</v>
      </c>
      <c r="J10" s="29">
        <f>I10+H10</f>
        <v>1</v>
      </c>
      <c r="K10" s="37">
        <f>K8-K3</f>
        <v>-1</v>
      </c>
      <c r="L10" s="38">
        <f>L8-L3</f>
        <v>-2</v>
      </c>
      <c r="M10" s="29">
        <f>L10+K10</f>
        <v>-3</v>
      </c>
      <c r="N10" s="37">
        <f>N8-N3</f>
        <v>-1</v>
      </c>
      <c r="O10" s="38">
        <f>O8-O3</f>
        <v>1</v>
      </c>
      <c r="P10" s="29">
        <f>O10+N10</f>
        <v>0</v>
      </c>
      <c r="Q10" s="37">
        <f>Q8-Q3</f>
        <v>-1</v>
      </c>
      <c r="R10" s="38">
        <f>R8-R3</f>
        <v>-3</v>
      </c>
      <c r="S10" s="29">
        <f>R10+Q10</f>
        <v>-4</v>
      </c>
      <c r="T10" s="37">
        <f>T8-T3</f>
        <v>-4</v>
      </c>
      <c r="U10" s="38">
        <f>U8-U3</f>
        <v>-1</v>
      </c>
      <c r="V10" s="29">
        <f>U10+T10</f>
        <v>-5</v>
      </c>
      <c r="W10" s="37">
        <f>W8-W3</f>
        <v>0</v>
      </c>
      <c r="X10" s="38">
        <f>X8-X3</f>
        <v>-4</v>
      </c>
      <c r="Y10" s="29">
        <f>X10+W10</f>
        <v>-4</v>
      </c>
      <c r="Z10" s="37">
        <f>Z8-Z3</f>
        <v>2</v>
      </c>
      <c r="AA10" s="38">
        <f>AA8-AA3</f>
        <v>-1</v>
      </c>
      <c r="AB10" s="29">
        <f>AA10+Z10</f>
        <v>1</v>
      </c>
      <c r="AC10" s="38">
        <f>AC8-AC3</f>
        <v>0</v>
      </c>
      <c r="AD10" s="38">
        <f>AD8-AD3</f>
        <v>3</v>
      </c>
      <c r="AE10" s="39">
        <f>AD10+AC10</f>
        <v>3</v>
      </c>
      <c r="AF10" s="37">
        <f>AF8-AF3</f>
        <v>1</v>
      </c>
      <c r="AG10" s="38">
        <f>AG8-AG3</f>
        <v>0</v>
      </c>
      <c r="AH10" s="29">
        <f>AG10+AF10</f>
        <v>1</v>
      </c>
      <c r="AI10" s="38">
        <f>AI8-AI3</f>
        <v>-2</v>
      </c>
      <c r="AJ10" s="38">
        <f>AJ8-AJ3</f>
        <v>-2</v>
      </c>
      <c r="AK10" s="29">
        <f>AJ10+AI10</f>
        <v>-4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1.0157728706624605</v>
      </c>
      <c r="D12" s="30"/>
      <c r="E12" s="41">
        <f>1</f>
        <v>1</v>
      </c>
      <c r="F12" s="41">
        <f>F8/E8</f>
        <v>1.0150197628458497</v>
      </c>
      <c r="G12" s="42"/>
      <c r="H12" s="40">
        <f>1</f>
        <v>1</v>
      </c>
      <c r="I12" s="41">
        <f>I8/H8</f>
        <v>1.014218009478673</v>
      </c>
      <c r="J12" s="30"/>
      <c r="K12" s="40">
        <f>1</f>
        <v>1</v>
      </c>
      <c r="L12" s="41">
        <f>L8/K8</f>
        <v>1.0134387351778655</v>
      </c>
      <c r="M12" s="30"/>
      <c r="N12" s="40">
        <f>1</f>
        <v>1</v>
      </c>
      <c r="O12" s="41">
        <f>O8/N8</f>
        <v>1.0150316455696202</v>
      </c>
      <c r="P12" s="30"/>
      <c r="Q12" s="40">
        <f>1</f>
        <v>1</v>
      </c>
      <c r="R12" s="41">
        <f>R8/Q8</f>
        <v>1.0134600158353126</v>
      </c>
      <c r="S12" s="30"/>
      <c r="T12" s="40">
        <f>1</f>
        <v>1</v>
      </c>
      <c r="U12" s="41">
        <f>U8/T8</f>
        <v>1.0158856235107228</v>
      </c>
      <c r="V12" s="30"/>
      <c r="W12" s="40">
        <f>1</f>
        <v>1</v>
      </c>
      <c r="X12" s="41">
        <f>X8/W8</f>
        <v>1.0127084988085782</v>
      </c>
      <c r="Y12" s="30"/>
      <c r="Z12" s="40">
        <f>1</f>
        <v>1</v>
      </c>
      <c r="AA12" s="41">
        <f>AA8/Z8</f>
        <v>1.0103092783505154</v>
      </c>
      <c r="AB12" s="30"/>
      <c r="AC12" s="41">
        <f>1</f>
        <v>1</v>
      </c>
      <c r="AD12" s="41">
        <f>AD8/AC8</f>
        <v>1.0126883425852498</v>
      </c>
      <c r="AE12" s="42"/>
      <c r="AF12" s="40">
        <f>1</f>
        <v>1</v>
      </c>
      <c r="AG12" s="41">
        <f>AG8/AF8</f>
        <v>1.0118858954041206</v>
      </c>
      <c r="AH12" s="30"/>
      <c r="AI12" s="41">
        <f>1</f>
        <v>1</v>
      </c>
      <c r="AJ12" s="41">
        <f>AJ8/AI8</f>
        <v>1.0119047619047619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0.9976340694006309</v>
      </c>
      <c r="F14" s="46">
        <f t="shared" si="13"/>
        <v>0.9968944099378882</v>
      </c>
      <c r="G14" s="47">
        <f t="shared" si="13"/>
        <v>0.9972613458528952</v>
      </c>
      <c r="H14" s="48">
        <f t="shared" si="13"/>
        <v>1.000790513833992</v>
      </c>
      <c r="I14" s="46">
        <f t="shared" si="13"/>
        <v>1</v>
      </c>
      <c r="J14" s="49">
        <f t="shared" si="13"/>
        <v>1.0003923107100823</v>
      </c>
      <c r="K14" s="48">
        <f t="shared" si="13"/>
        <v>0.9992101105845181</v>
      </c>
      <c r="L14" s="46">
        <f t="shared" si="13"/>
        <v>0.9984423676012462</v>
      </c>
      <c r="M14" s="49">
        <f t="shared" si="13"/>
        <v>0.9988235294117647</v>
      </c>
      <c r="N14" s="48">
        <f t="shared" si="13"/>
        <v>0.9992094861660079</v>
      </c>
      <c r="O14" s="46">
        <f t="shared" si="13"/>
        <v>1.000780031201248</v>
      </c>
      <c r="P14" s="49">
        <f t="shared" si="13"/>
        <v>1</v>
      </c>
      <c r="Q14" s="48">
        <f t="shared" si="13"/>
        <v>0.9992088607594937</v>
      </c>
      <c r="R14" s="46">
        <f t="shared" si="13"/>
        <v>0.9976617303195635</v>
      </c>
      <c r="S14" s="49">
        <f t="shared" si="13"/>
        <v>0.9984295249312917</v>
      </c>
      <c r="T14" s="48">
        <f t="shared" si="13"/>
        <v>0.9968329374505146</v>
      </c>
      <c r="U14" s="46">
        <f t="shared" si="13"/>
        <v>0.99921875</v>
      </c>
      <c r="V14" s="49">
        <f t="shared" si="13"/>
        <v>0.9980338183248132</v>
      </c>
      <c r="W14" s="48">
        <f t="shared" si="13"/>
        <v>1</v>
      </c>
      <c r="X14" s="46">
        <f t="shared" si="13"/>
        <v>0.99687255668491</v>
      </c>
      <c r="Y14" s="49">
        <f t="shared" si="13"/>
        <v>0.9984239558707644</v>
      </c>
      <c r="Z14" s="48">
        <f t="shared" si="13"/>
        <v>1.0015885623510723</v>
      </c>
      <c r="AA14" s="46">
        <f t="shared" si="13"/>
        <v>0.9992156862745099</v>
      </c>
      <c r="AB14" s="49">
        <f t="shared" si="13"/>
        <v>1.000394632991318</v>
      </c>
      <c r="AC14" s="46">
        <f t="shared" si="13"/>
        <v>1</v>
      </c>
      <c r="AD14" s="46">
        <f t="shared" si="13"/>
        <v>1.0023547880690737</v>
      </c>
      <c r="AE14" s="47">
        <f t="shared" si="13"/>
        <v>1.0011834319526627</v>
      </c>
      <c r="AF14" s="48">
        <f t="shared" si="13"/>
        <v>1.000793021411578</v>
      </c>
      <c r="AG14" s="46">
        <f t="shared" si="13"/>
        <v>1</v>
      </c>
      <c r="AH14" s="49">
        <f t="shared" si="13"/>
        <v>1.0003940110323088</v>
      </c>
      <c r="AI14" s="46">
        <f t="shared" si="13"/>
        <v>0.9984152139461173</v>
      </c>
      <c r="AJ14" s="46">
        <f t="shared" si="13"/>
        <v>0.9984338292873923</v>
      </c>
      <c r="AK14" s="49">
        <f t="shared" si="13"/>
        <v>0.9984245766049625</v>
      </c>
    </row>
    <row r="15" spans="4:37" ht="12.75">
      <c r="D15" s="18"/>
      <c r="G15" s="18"/>
      <c r="J15" s="18"/>
      <c r="M15" s="18"/>
      <c r="P15" s="18"/>
      <c r="S15" s="18"/>
      <c r="V15" s="18"/>
      <c r="Y15" s="18"/>
      <c r="AB15" s="18"/>
      <c r="AE15" s="18"/>
      <c r="AH15" s="18"/>
      <c r="AK15" s="18"/>
    </row>
    <row r="16" spans="4:37" ht="12.75">
      <c r="D16" s="18"/>
      <c r="G16" s="18"/>
      <c r="J16" s="18"/>
      <c r="M16" s="18"/>
      <c r="P16" s="18"/>
      <c r="S16" s="18"/>
      <c r="V16" s="18"/>
      <c r="Y16" s="18"/>
      <c r="AB16" s="18"/>
      <c r="AE16" s="18"/>
      <c r="AH16" s="18"/>
      <c r="AK16" s="18"/>
    </row>
    <row r="17" spans="4:37" ht="12.75">
      <c r="D17" s="18"/>
      <c r="G17" s="18"/>
      <c r="J17" s="18"/>
      <c r="M17" s="18"/>
      <c r="P17" s="18"/>
      <c r="S17" s="18"/>
      <c r="V17" s="18"/>
      <c r="Y17" s="18"/>
      <c r="AB17" s="18"/>
      <c r="AE17" s="18"/>
      <c r="AH17" s="18"/>
      <c r="AK17" s="18"/>
    </row>
    <row r="18" spans="1:37" ht="12.75">
      <c r="A18" s="50" t="s">
        <v>24</v>
      </c>
      <c r="B18" s="6" t="s">
        <v>16</v>
      </c>
      <c r="C18" s="7" t="s">
        <v>17</v>
      </c>
      <c r="D18" s="7" t="s">
        <v>19</v>
      </c>
      <c r="G18" s="18"/>
      <c r="J18" s="18"/>
      <c r="M18" s="18"/>
      <c r="P18" s="18"/>
      <c r="S18" s="18"/>
      <c r="V18" s="18"/>
      <c r="Y18" s="18"/>
      <c r="AB18" s="18"/>
      <c r="AE18" s="18"/>
      <c r="AH18" s="18"/>
      <c r="AK18" s="18"/>
    </row>
    <row r="19" spans="1:37" ht="12.75">
      <c r="A19" s="17" t="s">
        <v>0</v>
      </c>
      <c r="B19" s="45">
        <f>B8</f>
        <v>1268</v>
      </c>
      <c r="C19" s="52">
        <f>C8</f>
        <v>1288</v>
      </c>
      <c r="D19" s="26">
        <f>D8</f>
        <v>2556</v>
      </c>
      <c r="G19" s="18"/>
      <c r="J19" s="18"/>
      <c r="M19" s="18"/>
      <c r="P19" s="18"/>
      <c r="S19" s="18"/>
      <c r="V19" s="18"/>
      <c r="Y19" s="18"/>
      <c r="AB19" s="18"/>
      <c r="AE19" s="18"/>
      <c r="AH19" s="18"/>
      <c r="AK19" s="18"/>
    </row>
    <row r="20" spans="1:37" ht="12.75">
      <c r="A20" s="17" t="s">
        <v>1</v>
      </c>
      <c r="B20" s="45">
        <f>E8</f>
        <v>1265</v>
      </c>
      <c r="C20" s="52">
        <f>F8</f>
        <v>1284</v>
      </c>
      <c r="D20" s="26">
        <f>G8</f>
        <v>2549</v>
      </c>
      <c r="G20" s="18"/>
      <c r="J20" s="18"/>
      <c r="M20" s="18"/>
      <c r="P20" s="18"/>
      <c r="S20" s="18"/>
      <c r="V20" s="18"/>
      <c r="Y20" s="18"/>
      <c r="AB20" s="18"/>
      <c r="AE20" s="18"/>
      <c r="AH20" s="18"/>
      <c r="AK20" s="18"/>
    </row>
    <row r="21" spans="1:37" ht="12.75">
      <c r="A21" s="17" t="s">
        <v>2</v>
      </c>
      <c r="B21" s="45">
        <f>H8</f>
        <v>1266</v>
      </c>
      <c r="C21" s="52">
        <f>I8</f>
        <v>1284</v>
      </c>
      <c r="D21" s="26">
        <f>B21+C21</f>
        <v>2550</v>
      </c>
      <c r="G21" s="18"/>
      <c r="J21" s="18"/>
      <c r="M21" s="18"/>
      <c r="P21" s="18"/>
      <c r="S21" s="18"/>
      <c r="V21" s="18"/>
      <c r="Y21" s="18"/>
      <c r="AB21" s="18"/>
      <c r="AE21" s="18"/>
      <c r="AH21" s="18"/>
      <c r="AK21" s="18"/>
    </row>
    <row r="22" spans="1:37" ht="12.75">
      <c r="A22" s="17" t="s">
        <v>3</v>
      </c>
      <c r="B22" s="45">
        <f>K8</f>
        <v>1265</v>
      </c>
      <c r="C22" s="52">
        <f>L8</f>
        <v>1282</v>
      </c>
      <c r="D22" s="26">
        <f aca="true" t="shared" si="14" ref="D22:D30">B22+C22</f>
        <v>2547</v>
      </c>
      <c r="G22" s="18"/>
      <c r="J22" s="18"/>
      <c r="M22" s="18"/>
      <c r="P22" s="18"/>
      <c r="S22" s="18"/>
      <c r="V22" s="18"/>
      <c r="Y22" s="18"/>
      <c r="AB22" s="18"/>
      <c r="AE22" s="18"/>
      <c r="AH22" s="18"/>
      <c r="AK22" s="18"/>
    </row>
    <row r="23" spans="1:37" ht="12.75">
      <c r="A23" s="17" t="s">
        <v>4</v>
      </c>
      <c r="B23" s="45">
        <f>N8</f>
        <v>1264</v>
      </c>
      <c r="C23" s="52">
        <f>O8</f>
        <v>1283</v>
      </c>
      <c r="D23" s="26">
        <f t="shared" si="14"/>
        <v>2547</v>
      </c>
      <c r="G23" s="18"/>
      <c r="J23" s="18"/>
      <c r="M23" s="18"/>
      <c r="P23" s="18"/>
      <c r="S23" s="18"/>
      <c r="V23" s="18"/>
      <c r="Y23" s="18"/>
      <c r="AB23" s="18"/>
      <c r="AE23" s="18"/>
      <c r="AH23" s="18"/>
      <c r="AK23" s="18"/>
    </row>
    <row r="24" spans="1:37" ht="12.75">
      <c r="A24" s="17" t="s">
        <v>5</v>
      </c>
      <c r="B24" s="45">
        <f>Q8</f>
        <v>1263</v>
      </c>
      <c r="C24" s="52">
        <f>R8</f>
        <v>1280</v>
      </c>
      <c r="D24" s="26">
        <f t="shared" si="14"/>
        <v>2543</v>
      </c>
      <c r="G24" s="18"/>
      <c r="J24" s="18"/>
      <c r="M24" s="18"/>
      <c r="P24" s="18"/>
      <c r="S24" s="18"/>
      <c r="V24" s="18"/>
      <c r="Y24" s="18"/>
      <c r="AB24" s="18"/>
      <c r="AE24" s="18"/>
      <c r="AH24" s="18"/>
      <c r="AK24" s="18"/>
    </row>
    <row r="25" spans="1:37" ht="12.75">
      <c r="A25" s="17" t="s">
        <v>20</v>
      </c>
      <c r="B25" s="45">
        <f>T8</f>
        <v>1259</v>
      </c>
      <c r="C25" s="52">
        <f>U8</f>
        <v>1279</v>
      </c>
      <c r="D25" s="26">
        <f t="shared" si="14"/>
        <v>2538</v>
      </c>
      <c r="G25" s="18"/>
      <c r="J25" s="18"/>
      <c r="M25" s="18"/>
      <c r="P25" s="18"/>
      <c r="S25" s="18"/>
      <c r="V25" s="18"/>
      <c r="Y25" s="18"/>
      <c r="AB25" s="18"/>
      <c r="AE25" s="18"/>
      <c r="AH25" s="18"/>
      <c r="AK25" s="18"/>
    </row>
    <row r="26" spans="1:37" ht="12.75">
      <c r="A26" s="17" t="s">
        <v>6</v>
      </c>
      <c r="B26" s="45">
        <f>W8</f>
        <v>1259</v>
      </c>
      <c r="C26" s="52">
        <f>X8</f>
        <v>1275</v>
      </c>
      <c r="D26" s="26">
        <f t="shared" si="14"/>
        <v>2534</v>
      </c>
      <c r="G26" s="18"/>
      <c r="J26" s="18"/>
      <c r="M26" s="18"/>
      <c r="P26" s="18"/>
      <c r="S26" s="18"/>
      <c r="V26" s="18"/>
      <c r="Y26" s="18"/>
      <c r="AB26" s="18"/>
      <c r="AE26" s="18"/>
      <c r="AH26" s="18"/>
      <c r="AK26" s="18"/>
    </row>
    <row r="27" spans="1:37" ht="12.75">
      <c r="A27" s="17" t="s">
        <v>7</v>
      </c>
      <c r="B27" s="45">
        <v>1261</v>
      </c>
      <c r="C27" s="52">
        <v>1274</v>
      </c>
      <c r="D27" s="26">
        <f t="shared" si="14"/>
        <v>2535</v>
      </c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17" t="s">
        <v>8</v>
      </c>
      <c r="B28" s="45">
        <f>AC8</f>
        <v>1261</v>
      </c>
      <c r="C28" s="52">
        <f>AD8</f>
        <v>1277</v>
      </c>
      <c r="D28" s="26">
        <f t="shared" si="14"/>
        <v>2538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17" t="s">
        <v>9</v>
      </c>
      <c r="B29" s="45">
        <f>AF8</f>
        <v>1262</v>
      </c>
      <c r="C29" s="52">
        <f>AG8</f>
        <v>1277</v>
      </c>
      <c r="D29" s="26">
        <f t="shared" si="14"/>
        <v>2539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51" t="s">
        <v>10</v>
      </c>
      <c r="B30" s="31">
        <f>AI8</f>
        <v>1260</v>
      </c>
      <c r="C30" s="53">
        <f>AJ8</f>
        <v>1275</v>
      </c>
      <c r="D30" s="27">
        <f t="shared" si="14"/>
        <v>2535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4:37" ht="12.75">
      <c r="D31" s="18"/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4:37" ht="12.75">
      <c r="D32" s="18"/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4:37" ht="12.75">
      <c r="D33" s="18"/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4:37" ht="12.75">
      <c r="D34" s="18"/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4:37" ht="12.75">
      <c r="D35" s="18"/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4:37" ht="13.5" thickBot="1">
      <c r="D36" s="18"/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5.75">
      <c r="A37" s="199" t="s">
        <v>28</v>
      </c>
      <c r="B37" s="200"/>
      <c r="C37" s="200"/>
      <c r="D37" s="200"/>
      <c r="E37" s="200"/>
      <c r="F37" s="200"/>
      <c r="G37" s="201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202"/>
      <c r="B38" s="203"/>
      <c r="C38" s="203"/>
      <c r="D38" s="203"/>
      <c r="E38" s="88" t="s">
        <v>16</v>
      </c>
      <c r="F38" s="88" t="s">
        <v>17</v>
      </c>
      <c r="G38" s="104" t="s">
        <v>19</v>
      </c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7" ht="12.75">
      <c r="A39" s="195" t="s">
        <v>11</v>
      </c>
      <c r="B39" s="196"/>
      <c r="C39" s="196"/>
      <c r="D39" s="196"/>
      <c r="E39" s="89">
        <f aca="true" t="shared" si="15" ref="E39:F42">SUM(B4+E4+H4+K4+N4+Q4+T4+W4+Z4+AC4+AF4+AI4)</f>
        <v>8</v>
      </c>
      <c r="F39" s="89">
        <f t="shared" si="15"/>
        <v>14</v>
      </c>
      <c r="G39" s="105">
        <f>SUM(E39:F39)</f>
        <v>22</v>
      </c>
    </row>
    <row r="40" spans="1:7" ht="12.75">
      <c r="A40" s="195" t="s">
        <v>12</v>
      </c>
      <c r="B40" s="196"/>
      <c r="C40" s="196"/>
      <c r="D40" s="196"/>
      <c r="E40" s="89">
        <f t="shared" si="15"/>
        <v>11</v>
      </c>
      <c r="F40" s="89">
        <f t="shared" si="15"/>
        <v>21</v>
      </c>
      <c r="G40" s="105">
        <f>SUM(E40:F40)</f>
        <v>32</v>
      </c>
    </row>
    <row r="41" spans="1:7" ht="12.75">
      <c r="A41" s="195" t="s">
        <v>13</v>
      </c>
      <c r="B41" s="196"/>
      <c r="C41" s="196"/>
      <c r="D41" s="196"/>
      <c r="E41" s="89">
        <f t="shared" si="15"/>
        <v>13</v>
      </c>
      <c r="F41" s="89">
        <f t="shared" si="15"/>
        <v>18</v>
      </c>
      <c r="G41" s="105">
        <f>SUM(E41:F41)</f>
        <v>31</v>
      </c>
    </row>
    <row r="42" spans="1:7" ht="13.5" thickBot="1">
      <c r="A42" s="197" t="s">
        <v>14</v>
      </c>
      <c r="B42" s="198"/>
      <c r="C42" s="198"/>
      <c r="D42" s="198"/>
      <c r="E42" s="106">
        <f t="shared" si="15"/>
        <v>21</v>
      </c>
      <c r="F42" s="106">
        <f t="shared" si="15"/>
        <v>27</v>
      </c>
      <c r="G42" s="105">
        <f>SUM(E42:F42)</f>
        <v>48</v>
      </c>
    </row>
  </sheetData>
  <sheetProtection/>
  <mergeCells count="18">
    <mergeCell ref="AI1:AK1"/>
    <mergeCell ref="AF1:AH1"/>
    <mergeCell ref="AC1:AE1"/>
    <mergeCell ref="Z1:AB1"/>
    <mergeCell ref="K1:M1"/>
    <mergeCell ref="H1:J1"/>
    <mergeCell ref="E1:G1"/>
    <mergeCell ref="B1:D1"/>
    <mergeCell ref="W1:Y1"/>
    <mergeCell ref="T1:V1"/>
    <mergeCell ref="Q1:S1"/>
    <mergeCell ref="N1:P1"/>
    <mergeCell ref="A41:D41"/>
    <mergeCell ref="A42:D42"/>
    <mergeCell ref="A37:G37"/>
    <mergeCell ref="A38:D38"/>
    <mergeCell ref="A39:D39"/>
    <mergeCell ref="A40:D40"/>
  </mergeCells>
  <printOptions horizontalCentered="1"/>
  <pageMargins left="0.1" right="0.59" top="0.48" bottom="0.26" header="0.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="80" zoomScaleSheetLayoutView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D33" sqref="A29:AD33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2004'!AI8)</f>
        <v>1207</v>
      </c>
      <c r="C3" s="129">
        <f>SUM('pohyb obyv 2004'!AJ8)</f>
        <v>1236</v>
      </c>
      <c r="D3" s="130">
        <f>SUM('pohyb obyv 2004'!AK8)</f>
        <v>2443</v>
      </c>
      <c r="E3" s="131">
        <f>B8</f>
        <v>1207</v>
      </c>
      <c r="F3" s="131">
        <f>C8</f>
        <v>1233</v>
      </c>
      <c r="G3" s="132">
        <f>E3+F3</f>
        <v>2440</v>
      </c>
      <c r="H3" s="133">
        <f>E8</f>
        <v>1203</v>
      </c>
      <c r="I3" s="131">
        <f>F8</f>
        <v>1230</v>
      </c>
      <c r="J3" s="130">
        <f aca="true" t="shared" si="0" ref="J3:J8">H3+I3</f>
        <v>2433</v>
      </c>
      <c r="K3" s="133">
        <f>H8</f>
        <v>1201</v>
      </c>
      <c r="L3" s="131">
        <f>I8</f>
        <v>1232</v>
      </c>
      <c r="M3" s="130">
        <f aca="true" t="shared" si="1" ref="M3:M8">K3+L3</f>
        <v>2433</v>
      </c>
      <c r="N3" s="133">
        <f>K8</f>
        <v>1201</v>
      </c>
      <c r="O3" s="131">
        <f>L8</f>
        <v>1233</v>
      </c>
      <c r="P3" s="130">
        <f aca="true" t="shared" si="2" ref="P3:P8">N3+O3</f>
        <v>2434</v>
      </c>
      <c r="Q3" s="133">
        <f>N8</f>
        <v>1200</v>
      </c>
      <c r="R3" s="131">
        <f>O8</f>
        <v>1234</v>
      </c>
      <c r="S3" s="130">
        <f aca="true" t="shared" si="3" ref="S3:S8">Q3+R3</f>
        <v>2434</v>
      </c>
      <c r="T3" s="133">
        <f>Q8</f>
        <v>1202</v>
      </c>
      <c r="U3" s="131">
        <f>R8</f>
        <v>1230</v>
      </c>
      <c r="V3" s="130">
        <f aca="true" t="shared" si="4" ref="V3:V8">T3+U3</f>
        <v>2432</v>
      </c>
      <c r="W3" s="133">
        <f>T8</f>
        <v>1200</v>
      </c>
      <c r="X3" s="131">
        <f>U8</f>
        <v>1230</v>
      </c>
      <c r="Y3" s="130">
        <f aca="true" t="shared" si="5" ref="Y3:Y8">W3+X3</f>
        <v>2430</v>
      </c>
      <c r="Z3" s="133">
        <f>W8</f>
        <v>1196</v>
      </c>
      <c r="AA3" s="131">
        <f>X8</f>
        <v>1231</v>
      </c>
      <c r="AB3" s="130">
        <f aca="true" t="shared" si="6" ref="AB3:AB8">Z3+AA3</f>
        <v>2427</v>
      </c>
      <c r="AC3" s="131">
        <f>Z8</f>
        <v>1192</v>
      </c>
      <c r="AD3" s="131">
        <f>AA8</f>
        <v>1229</v>
      </c>
      <c r="AE3" s="132">
        <f aca="true" t="shared" si="7" ref="AE3:AE8">AC3+AD3</f>
        <v>2421</v>
      </c>
      <c r="AF3" s="133">
        <f>AC8</f>
        <v>1191</v>
      </c>
      <c r="AG3" s="131">
        <f>AD8</f>
        <v>1230</v>
      </c>
      <c r="AH3" s="130">
        <f aca="true" t="shared" si="8" ref="AH3:AH8">AF3+AG3</f>
        <v>2421</v>
      </c>
      <c r="AI3" s="131">
        <f>AF8</f>
        <v>1190</v>
      </c>
      <c r="AJ3" s="131">
        <f>AG8</f>
        <v>1231</v>
      </c>
      <c r="AK3" s="130">
        <f aca="true" t="shared" si="9" ref="AK3:AK8">AI3+AJ3</f>
        <v>2421</v>
      </c>
    </row>
    <row r="4" spans="1:37" ht="12.75">
      <c r="A4" s="135" t="s">
        <v>11</v>
      </c>
      <c r="B4" s="136">
        <v>0</v>
      </c>
      <c r="C4" s="137">
        <v>0</v>
      </c>
      <c r="D4" s="138">
        <f>B4+C4</f>
        <v>0</v>
      </c>
      <c r="E4" s="137">
        <v>1</v>
      </c>
      <c r="F4" s="137">
        <v>2</v>
      </c>
      <c r="G4" s="139">
        <f>E4+F4</f>
        <v>3</v>
      </c>
      <c r="H4" s="136">
        <v>0</v>
      </c>
      <c r="I4" s="137">
        <v>1</v>
      </c>
      <c r="J4" s="138">
        <f t="shared" si="0"/>
        <v>1</v>
      </c>
      <c r="K4" s="136">
        <v>0</v>
      </c>
      <c r="L4" s="137">
        <v>2</v>
      </c>
      <c r="M4" s="138">
        <f t="shared" si="1"/>
        <v>2</v>
      </c>
      <c r="N4" s="136">
        <v>1</v>
      </c>
      <c r="O4" s="137">
        <v>1</v>
      </c>
      <c r="P4" s="138">
        <f t="shared" si="2"/>
        <v>2</v>
      </c>
      <c r="Q4" s="136">
        <v>2</v>
      </c>
      <c r="R4" s="137">
        <v>1</v>
      </c>
      <c r="S4" s="138">
        <f t="shared" si="3"/>
        <v>3</v>
      </c>
      <c r="T4" s="136">
        <v>1</v>
      </c>
      <c r="U4" s="137">
        <v>2</v>
      </c>
      <c r="V4" s="138">
        <f t="shared" si="4"/>
        <v>3</v>
      </c>
      <c r="W4" s="136">
        <v>0</v>
      </c>
      <c r="X4" s="137">
        <v>1</v>
      </c>
      <c r="Y4" s="138">
        <f t="shared" si="5"/>
        <v>1</v>
      </c>
      <c r="Z4" s="137">
        <v>0</v>
      </c>
      <c r="AA4" s="137">
        <v>0</v>
      </c>
      <c r="AB4" s="139">
        <f t="shared" si="6"/>
        <v>0</v>
      </c>
      <c r="AC4" s="137">
        <v>2</v>
      </c>
      <c r="AD4" s="137">
        <v>1</v>
      </c>
      <c r="AE4" s="139">
        <f t="shared" si="7"/>
        <v>3</v>
      </c>
      <c r="AF4" s="136">
        <v>0</v>
      </c>
      <c r="AG4" s="137">
        <v>2</v>
      </c>
      <c r="AH4" s="138">
        <f t="shared" si="8"/>
        <v>2</v>
      </c>
      <c r="AI4" s="137">
        <v>3</v>
      </c>
      <c r="AJ4" s="137">
        <v>2</v>
      </c>
      <c r="AK4" s="138">
        <f t="shared" si="9"/>
        <v>5</v>
      </c>
    </row>
    <row r="5" spans="1:37" ht="12.75">
      <c r="A5" s="135" t="s">
        <v>12</v>
      </c>
      <c r="B5" s="136">
        <v>1</v>
      </c>
      <c r="C5" s="137">
        <v>0</v>
      </c>
      <c r="D5" s="138">
        <f>B5+C5</f>
        <v>1</v>
      </c>
      <c r="E5" s="137">
        <v>0</v>
      </c>
      <c r="F5" s="137">
        <v>0</v>
      </c>
      <c r="G5" s="139">
        <f>E5+F5</f>
        <v>0</v>
      </c>
      <c r="H5" s="136">
        <v>1</v>
      </c>
      <c r="I5" s="137">
        <v>0</v>
      </c>
      <c r="J5" s="138">
        <f t="shared" si="0"/>
        <v>1</v>
      </c>
      <c r="K5" s="136">
        <v>0</v>
      </c>
      <c r="L5" s="137">
        <v>0</v>
      </c>
      <c r="M5" s="138">
        <f t="shared" si="1"/>
        <v>0</v>
      </c>
      <c r="N5" s="136">
        <v>3</v>
      </c>
      <c r="O5" s="137">
        <v>0</v>
      </c>
      <c r="P5" s="138">
        <f t="shared" si="2"/>
        <v>3</v>
      </c>
      <c r="Q5" s="136">
        <v>2</v>
      </c>
      <c r="R5" s="137">
        <v>3</v>
      </c>
      <c r="S5" s="138">
        <f t="shared" si="3"/>
        <v>5</v>
      </c>
      <c r="T5" s="136">
        <v>0</v>
      </c>
      <c r="U5" s="137">
        <v>0</v>
      </c>
      <c r="V5" s="138">
        <f t="shared" si="4"/>
        <v>0</v>
      </c>
      <c r="W5" s="136">
        <v>3</v>
      </c>
      <c r="X5" s="137">
        <v>0</v>
      </c>
      <c r="Y5" s="138">
        <f t="shared" si="5"/>
        <v>3</v>
      </c>
      <c r="Z5" s="137">
        <v>3</v>
      </c>
      <c r="AA5" s="137">
        <v>1</v>
      </c>
      <c r="AB5" s="139">
        <f t="shared" si="6"/>
        <v>4</v>
      </c>
      <c r="AC5" s="137">
        <v>0</v>
      </c>
      <c r="AD5" s="137">
        <v>2</v>
      </c>
      <c r="AE5" s="139">
        <f t="shared" si="7"/>
        <v>2</v>
      </c>
      <c r="AF5" s="136">
        <v>0</v>
      </c>
      <c r="AG5" s="137">
        <v>0</v>
      </c>
      <c r="AH5" s="138">
        <f t="shared" si="8"/>
        <v>0</v>
      </c>
      <c r="AI5" s="137">
        <v>1</v>
      </c>
      <c r="AJ5" s="137">
        <v>0</v>
      </c>
      <c r="AK5" s="138">
        <f t="shared" si="9"/>
        <v>1</v>
      </c>
    </row>
    <row r="6" spans="1:37" ht="12.75">
      <c r="A6" s="135" t="s">
        <v>13</v>
      </c>
      <c r="B6" s="136">
        <v>1</v>
      </c>
      <c r="C6" s="137">
        <v>0</v>
      </c>
      <c r="D6" s="138">
        <f>B6+C6</f>
        <v>1</v>
      </c>
      <c r="E6" s="137">
        <v>0</v>
      </c>
      <c r="F6" s="137">
        <v>0</v>
      </c>
      <c r="G6" s="139">
        <f>E6+F6</f>
        <v>0</v>
      </c>
      <c r="H6" s="136">
        <v>2</v>
      </c>
      <c r="I6" s="137">
        <v>2</v>
      </c>
      <c r="J6" s="138">
        <f t="shared" si="0"/>
        <v>4</v>
      </c>
      <c r="K6" s="136">
        <v>0</v>
      </c>
      <c r="L6" s="137">
        <v>1</v>
      </c>
      <c r="M6" s="138">
        <f t="shared" si="1"/>
        <v>1</v>
      </c>
      <c r="N6" s="136">
        <v>1</v>
      </c>
      <c r="O6" s="137">
        <v>0</v>
      </c>
      <c r="P6" s="138">
        <f t="shared" si="2"/>
        <v>1</v>
      </c>
      <c r="Q6" s="136">
        <v>2</v>
      </c>
      <c r="R6" s="137">
        <v>0</v>
      </c>
      <c r="S6" s="138">
        <f t="shared" si="3"/>
        <v>2</v>
      </c>
      <c r="T6" s="136">
        <v>0</v>
      </c>
      <c r="U6" s="137">
        <v>1</v>
      </c>
      <c r="V6" s="138">
        <f t="shared" si="4"/>
        <v>1</v>
      </c>
      <c r="W6" s="136">
        <v>0</v>
      </c>
      <c r="X6" s="137">
        <v>2</v>
      </c>
      <c r="Y6" s="138">
        <f t="shared" si="5"/>
        <v>2</v>
      </c>
      <c r="Z6" s="137">
        <v>0</v>
      </c>
      <c r="AA6" s="137">
        <v>2</v>
      </c>
      <c r="AB6" s="139">
        <f t="shared" si="6"/>
        <v>2</v>
      </c>
      <c r="AC6" s="137">
        <v>1</v>
      </c>
      <c r="AD6" s="137">
        <v>5</v>
      </c>
      <c r="AE6" s="139">
        <f t="shared" si="7"/>
        <v>6</v>
      </c>
      <c r="AF6" s="136">
        <v>0</v>
      </c>
      <c r="AG6" s="137">
        <v>0</v>
      </c>
      <c r="AH6" s="138">
        <f t="shared" si="8"/>
        <v>0</v>
      </c>
      <c r="AI6" s="137">
        <v>1</v>
      </c>
      <c r="AJ6" s="137">
        <v>2</v>
      </c>
      <c r="AK6" s="138">
        <f t="shared" si="9"/>
        <v>3</v>
      </c>
    </row>
    <row r="7" spans="1:37" ht="12.75">
      <c r="A7" s="135" t="s">
        <v>14</v>
      </c>
      <c r="B7" s="136">
        <v>0</v>
      </c>
      <c r="C7" s="137">
        <v>3</v>
      </c>
      <c r="D7" s="138">
        <f>B7+C7</f>
        <v>3</v>
      </c>
      <c r="E7" s="137">
        <v>5</v>
      </c>
      <c r="F7" s="137">
        <v>5</v>
      </c>
      <c r="G7" s="139">
        <f>F7+E7</f>
        <v>10</v>
      </c>
      <c r="H7" s="136">
        <v>3</v>
      </c>
      <c r="I7" s="137">
        <v>1</v>
      </c>
      <c r="J7" s="138">
        <f t="shared" si="0"/>
        <v>4</v>
      </c>
      <c r="K7" s="136">
        <v>0</v>
      </c>
      <c r="L7" s="137">
        <v>2</v>
      </c>
      <c r="M7" s="138">
        <f t="shared" si="1"/>
        <v>2</v>
      </c>
      <c r="N7" s="136">
        <v>0</v>
      </c>
      <c r="O7" s="137">
        <v>0</v>
      </c>
      <c r="P7" s="138">
        <f t="shared" si="2"/>
        <v>0</v>
      </c>
      <c r="Q7" s="136">
        <v>0</v>
      </c>
      <c r="R7" s="137">
        <v>2</v>
      </c>
      <c r="S7" s="138">
        <f t="shared" si="3"/>
        <v>2</v>
      </c>
      <c r="T7" s="136">
        <v>3</v>
      </c>
      <c r="U7" s="137">
        <v>3</v>
      </c>
      <c r="V7" s="138">
        <f t="shared" si="4"/>
        <v>6</v>
      </c>
      <c r="W7" s="136">
        <v>1</v>
      </c>
      <c r="X7" s="137">
        <v>2</v>
      </c>
      <c r="Y7" s="138">
        <f t="shared" si="5"/>
        <v>3</v>
      </c>
      <c r="Z7" s="137">
        <v>1</v>
      </c>
      <c r="AA7" s="137">
        <v>3</v>
      </c>
      <c r="AB7" s="139">
        <f t="shared" si="6"/>
        <v>4</v>
      </c>
      <c r="AC7" s="137">
        <v>4</v>
      </c>
      <c r="AD7" s="137">
        <v>3</v>
      </c>
      <c r="AE7" s="139">
        <f t="shared" si="7"/>
        <v>7</v>
      </c>
      <c r="AF7" s="136">
        <v>1</v>
      </c>
      <c r="AG7" s="137">
        <v>1</v>
      </c>
      <c r="AH7" s="138">
        <f t="shared" si="8"/>
        <v>2</v>
      </c>
      <c r="AI7" s="137">
        <v>2</v>
      </c>
      <c r="AJ7" s="137">
        <v>0</v>
      </c>
      <c r="AK7" s="138">
        <f t="shared" si="9"/>
        <v>2</v>
      </c>
    </row>
    <row r="8" spans="1:37" s="134" customFormat="1" ht="43.5" customHeight="1">
      <c r="A8" s="140" t="s">
        <v>15</v>
      </c>
      <c r="B8" s="141">
        <f>B3+B4-B5+B6-B7</f>
        <v>1207</v>
      </c>
      <c r="C8" s="142">
        <f>C3+C4-C5+C6-C7</f>
        <v>1233</v>
      </c>
      <c r="D8" s="143">
        <f>B8+C8</f>
        <v>2440</v>
      </c>
      <c r="E8" s="142">
        <f>E3+E4-E5+E6-E7</f>
        <v>1203</v>
      </c>
      <c r="F8" s="142">
        <f>F3+F4-F5+F6-F7</f>
        <v>1230</v>
      </c>
      <c r="G8" s="144">
        <f>E8+F8</f>
        <v>2433</v>
      </c>
      <c r="H8" s="141">
        <f>H3+H4-H5+H6-H7</f>
        <v>1201</v>
      </c>
      <c r="I8" s="142">
        <f>I3+I4-I5+I6-I7</f>
        <v>1232</v>
      </c>
      <c r="J8" s="143">
        <f t="shared" si="0"/>
        <v>2433</v>
      </c>
      <c r="K8" s="141">
        <f>K3+K4-K5+K6-K7</f>
        <v>1201</v>
      </c>
      <c r="L8" s="142">
        <f>L3+L4-L5+L6-L7</f>
        <v>1233</v>
      </c>
      <c r="M8" s="143">
        <f t="shared" si="1"/>
        <v>2434</v>
      </c>
      <c r="N8" s="141">
        <f>N3+N4-N5+N6-N7</f>
        <v>1200</v>
      </c>
      <c r="O8" s="142">
        <f>O3+O4-O5+O6-O7</f>
        <v>1234</v>
      </c>
      <c r="P8" s="143">
        <f t="shared" si="2"/>
        <v>2434</v>
      </c>
      <c r="Q8" s="141">
        <f>Q3+Q4-Q5+Q6-Q7</f>
        <v>1202</v>
      </c>
      <c r="R8" s="142">
        <f>R3+R4-R5+R6-R7</f>
        <v>1230</v>
      </c>
      <c r="S8" s="143">
        <f t="shared" si="3"/>
        <v>2432</v>
      </c>
      <c r="T8" s="141">
        <f>T3+T4-T5+T6-T7</f>
        <v>1200</v>
      </c>
      <c r="U8" s="142">
        <f>U3+U4-U5+U6-U7</f>
        <v>1230</v>
      </c>
      <c r="V8" s="143">
        <f t="shared" si="4"/>
        <v>2430</v>
      </c>
      <c r="W8" s="141">
        <f>W3+W4-W5+W6-W7</f>
        <v>1196</v>
      </c>
      <c r="X8" s="142">
        <f>X3+X4-X5+X6-X7</f>
        <v>1231</v>
      </c>
      <c r="Y8" s="143">
        <f t="shared" si="5"/>
        <v>2427</v>
      </c>
      <c r="Z8" s="141">
        <f>Z3+Z4-Z5+Z6-Z7</f>
        <v>1192</v>
      </c>
      <c r="AA8" s="142">
        <f>AA3+AA4-AA5+AA6-AA7</f>
        <v>1229</v>
      </c>
      <c r="AB8" s="143">
        <f t="shared" si="6"/>
        <v>2421</v>
      </c>
      <c r="AC8" s="142">
        <f>AC3+AC4-AC5+AC6-AC7</f>
        <v>1191</v>
      </c>
      <c r="AD8" s="142">
        <f>AD3+AD4-AD5+AD6-AD7</f>
        <v>1230</v>
      </c>
      <c r="AE8" s="144">
        <f t="shared" si="7"/>
        <v>2421</v>
      </c>
      <c r="AF8" s="141">
        <f>AF3+AF4-AF5+AF6-AF7</f>
        <v>1190</v>
      </c>
      <c r="AG8" s="142">
        <f>AG3+AG4-AG5+AG6-AG7</f>
        <v>1231</v>
      </c>
      <c r="AH8" s="143">
        <f t="shared" si="8"/>
        <v>2421</v>
      </c>
      <c r="AI8" s="142">
        <f>AI3+AI4-AI5+AI6-AI7</f>
        <v>1191</v>
      </c>
      <c r="AJ8" s="142">
        <f>AJ3+AJ4-AJ5+AJ6-AJ7</f>
        <v>1235</v>
      </c>
      <c r="AK8" s="143">
        <f t="shared" si="9"/>
        <v>2426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-3</v>
      </c>
      <c r="D10" s="152">
        <f>C10+B10</f>
        <v>-3</v>
      </c>
      <c r="E10" s="151">
        <f>E8-E3</f>
        <v>-4</v>
      </c>
      <c r="F10" s="151">
        <f>F8-F3</f>
        <v>-3</v>
      </c>
      <c r="G10" s="153">
        <f>F10+E10</f>
        <v>-7</v>
      </c>
      <c r="H10" s="150">
        <f>H8-H3</f>
        <v>-2</v>
      </c>
      <c r="I10" s="151">
        <f>I8-I3</f>
        <v>2</v>
      </c>
      <c r="J10" s="152">
        <f>I10+H10</f>
        <v>0</v>
      </c>
      <c r="K10" s="150">
        <f>K8-K3</f>
        <v>0</v>
      </c>
      <c r="L10" s="151">
        <f>L8-L3</f>
        <v>1</v>
      </c>
      <c r="M10" s="152">
        <f>L10+K10</f>
        <v>1</v>
      </c>
      <c r="N10" s="150">
        <f>N8-N3</f>
        <v>-1</v>
      </c>
      <c r="O10" s="151">
        <f>O8-O3</f>
        <v>1</v>
      </c>
      <c r="P10" s="152">
        <f>O10+N10</f>
        <v>0</v>
      </c>
      <c r="Q10" s="150">
        <f>Q8-Q3</f>
        <v>2</v>
      </c>
      <c r="R10" s="151">
        <f>R8-R3</f>
        <v>-4</v>
      </c>
      <c r="S10" s="152">
        <f>R10+Q10</f>
        <v>-2</v>
      </c>
      <c r="T10" s="150">
        <f>T8-T3</f>
        <v>-2</v>
      </c>
      <c r="U10" s="151">
        <f>U8-U3</f>
        <v>0</v>
      </c>
      <c r="V10" s="152">
        <f>U10+T10</f>
        <v>-2</v>
      </c>
      <c r="W10" s="150">
        <f>W8-W3</f>
        <v>-4</v>
      </c>
      <c r="X10" s="151">
        <f>X8-X3</f>
        <v>1</v>
      </c>
      <c r="Y10" s="152">
        <f>X10+W10</f>
        <v>-3</v>
      </c>
      <c r="Z10" s="150">
        <f>Z8-Z3</f>
        <v>-4</v>
      </c>
      <c r="AA10" s="151">
        <f>AA8-AA3</f>
        <v>-2</v>
      </c>
      <c r="AB10" s="152">
        <f>AA10+Z10</f>
        <v>-6</v>
      </c>
      <c r="AC10" s="151">
        <f>AC8-AC3</f>
        <v>-1</v>
      </c>
      <c r="AD10" s="151">
        <f>AD8-AD3</f>
        <v>1</v>
      </c>
      <c r="AE10" s="153">
        <f>AD10+AC10</f>
        <v>0</v>
      </c>
      <c r="AF10" s="150">
        <f>AF8-AF3</f>
        <v>-1</v>
      </c>
      <c r="AG10" s="151">
        <f>AG8-AG3</f>
        <v>1</v>
      </c>
      <c r="AH10" s="152">
        <f>AG10+AF10</f>
        <v>0</v>
      </c>
      <c r="AI10" s="151">
        <f>AI8-AI3</f>
        <v>1</v>
      </c>
      <c r="AJ10" s="151">
        <f>AJ8-AJ3</f>
        <v>4</v>
      </c>
      <c r="AK10" s="152">
        <f>AJ10+AI10</f>
        <v>5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1.0215410107705054</v>
      </c>
      <c r="D12" s="158"/>
      <c r="E12" s="157">
        <f>1</f>
        <v>1</v>
      </c>
      <c r="F12" s="157">
        <f>F8/E8</f>
        <v>1.0224438902743143</v>
      </c>
      <c r="G12" s="159"/>
      <c r="H12" s="156">
        <f>1</f>
        <v>1</v>
      </c>
      <c r="I12" s="157">
        <f>I8/H8</f>
        <v>1.025811823480433</v>
      </c>
      <c r="J12" s="158"/>
      <c r="K12" s="156">
        <f>1</f>
        <v>1</v>
      </c>
      <c r="L12" s="157">
        <f>L8/K8</f>
        <v>1.0266444629475437</v>
      </c>
      <c r="M12" s="158"/>
      <c r="N12" s="156">
        <f>1</f>
        <v>1</v>
      </c>
      <c r="O12" s="157">
        <f>O8/N8</f>
        <v>1.0283333333333333</v>
      </c>
      <c r="P12" s="158"/>
      <c r="Q12" s="156">
        <f>1</f>
        <v>1</v>
      </c>
      <c r="R12" s="157">
        <f>R8/Q8</f>
        <v>1.0232945091514143</v>
      </c>
      <c r="S12" s="158"/>
      <c r="T12" s="156">
        <f>1</f>
        <v>1</v>
      </c>
      <c r="U12" s="157">
        <f>U8/T8</f>
        <v>1.025</v>
      </c>
      <c r="V12" s="158"/>
      <c r="W12" s="156">
        <f>1</f>
        <v>1</v>
      </c>
      <c r="X12" s="157">
        <f>X8/W8</f>
        <v>1.0292642140468227</v>
      </c>
      <c r="Y12" s="158"/>
      <c r="Z12" s="156">
        <f>1</f>
        <v>1</v>
      </c>
      <c r="AA12" s="157">
        <f>AA8/Z8</f>
        <v>1.0310402684563758</v>
      </c>
      <c r="AB12" s="158"/>
      <c r="AC12" s="157">
        <f>1</f>
        <v>1</v>
      </c>
      <c r="AD12" s="157">
        <f>AD8/AC8</f>
        <v>1.0327455919395465</v>
      </c>
      <c r="AE12" s="159"/>
      <c r="AF12" s="156">
        <f>1</f>
        <v>1</v>
      </c>
      <c r="AG12" s="157">
        <f>AG8/AF8</f>
        <v>1.0344537815126051</v>
      </c>
      <c r="AH12" s="158"/>
      <c r="AI12" s="157">
        <f>1</f>
        <v>1</v>
      </c>
      <c r="AJ12" s="157">
        <f>AJ8/AI8</f>
        <v>1.0369437447523089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0.9966859983429992</v>
      </c>
      <c r="F14" s="167">
        <f t="shared" si="10"/>
        <v>0.9975669099756691</v>
      </c>
      <c r="G14" s="168">
        <f t="shared" si="10"/>
        <v>0.9971311475409836</v>
      </c>
      <c r="H14" s="169">
        <f t="shared" si="10"/>
        <v>0.99833748960931</v>
      </c>
      <c r="I14" s="167">
        <f t="shared" si="10"/>
        <v>1.0016260162601627</v>
      </c>
      <c r="J14" s="170">
        <f t="shared" si="10"/>
        <v>1</v>
      </c>
      <c r="K14" s="169">
        <f t="shared" si="10"/>
        <v>1</v>
      </c>
      <c r="L14" s="167">
        <f t="shared" si="10"/>
        <v>1.0008116883116882</v>
      </c>
      <c r="M14" s="170">
        <f t="shared" si="10"/>
        <v>1.0004110152075627</v>
      </c>
      <c r="N14" s="169">
        <f t="shared" si="10"/>
        <v>0.9991673605328892</v>
      </c>
      <c r="O14" s="167">
        <f t="shared" si="10"/>
        <v>1.0008110300081103</v>
      </c>
      <c r="P14" s="170">
        <f t="shared" si="10"/>
        <v>1</v>
      </c>
      <c r="Q14" s="169">
        <f t="shared" si="10"/>
        <v>1.0016666666666667</v>
      </c>
      <c r="R14" s="167">
        <f t="shared" si="10"/>
        <v>0.9967585089141004</v>
      </c>
      <c r="S14" s="170">
        <f t="shared" si="10"/>
        <v>0.9991783073130649</v>
      </c>
      <c r="T14" s="169">
        <f t="shared" si="10"/>
        <v>0.9983361064891847</v>
      </c>
      <c r="U14" s="167">
        <f t="shared" si="10"/>
        <v>1</v>
      </c>
      <c r="V14" s="170">
        <f t="shared" si="10"/>
        <v>0.9991776315789473</v>
      </c>
      <c r="W14" s="169">
        <f t="shared" si="10"/>
        <v>0.9966666666666667</v>
      </c>
      <c r="X14" s="167">
        <f t="shared" si="10"/>
        <v>1.0008130081300812</v>
      </c>
      <c r="Y14" s="170">
        <f t="shared" si="10"/>
        <v>0.9987654320987654</v>
      </c>
      <c r="Z14" s="169">
        <f t="shared" si="10"/>
        <v>0.9966555183946488</v>
      </c>
      <c r="AA14" s="167">
        <f t="shared" si="10"/>
        <v>0.9983753046303818</v>
      </c>
      <c r="AB14" s="170">
        <f t="shared" si="10"/>
        <v>0.9975278121137207</v>
      </c>
      <c r="AC14" s="167">
        <f t="shared" si="10"/>
        <v>0.9991610738255033</v>
      </c>
      <c r="AD14" s="167">
        <f t="shared" si="10"/>
        <v>1.000813669650122</v>
      </c>
      <c r="AE14" s="168">
        <f t="shared" si="10"/>
        <v>1</v>
      </c>
      <c r="AF14" s="169">
        <f t="shared" si="10"/>
        <v>0.9991603694374476</v>
      </c>
      <c r="AG14" s="167">
        <f t="shared" si="10"/>
        <v>1.0008130081300812</v>
      </c>
      <c r="AH14" s="170">
        <f t="shared" si="10"/>
        <v>1</v>
      </c>
      <c r="AI14" s="167">
        <f t="shared" si="10"/>
        <v>1.0008403361344538</v>
      </c>
      <c r="AJ14" s="167">
        <f t="shared" si="10"/>
        <v>1.0032493907392364</v>
      </c>
      <c r="AK14" s="170">
        <f t="shared" si="10"/>
        <v>1.0020652622883106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36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10</v>
      </c>
      <c r="F18" s="176">
        <f t="shared" si="11"/>
        <v>15</v>
      </c>
      <c r="G18" s="177">
        <f>SUM(E18:F18)</f>
        <v>25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14</v>
      </c>
      <c r="F19" s="176">
        <f t="shared" si="11"/>
        <v>6</v>
      </c>
      <c r="G19" s="177">
        <f>SUM(E19:F19)</f>
        <v>20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8</v>
      </c>
      <c r="F20" s="176">
        <f t="shared" si="11"/>
        <v>15</v>
      </c>
      <c r="G20" s="177">
        <f>SUM(F20+E20)</f>
        <v>23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20</v>
      </c>
      <c r="F21" s="178">
        <f t="shared" si="11"/>
        <v>25</v>
      </c>
      <c r="G21" s="179">
        <f>SUM(E21:F21)</f>
        <v>45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1207</v>
      </c>
      <c r="C29" s="189">
        <f>C8</f>
        <v>1233</v>
      </c>
      <c r="D29" s="190">
        <f>D8</f>
        <v>2440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1203</v>
      </c>
      <c r="C30" s="189">
        <f>F8</f>
        <v>1230</v>
      </c>
      <c r="D30" s="190">
        <f>G8</f>
        <v>2433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1201</v>
      </c>
      <c r="C31" s="189">
        <f>I8</f>
        <v>1232</v>
      </c>
      <c r="D31" s="190">
        <f aca="true" t="shared" si="12" ref="D31:D40">B31+C31</f>
        <v>2433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1201</v>
      </c>
      <c r="C32" s="189">
        <f>L8</f>
        <v>1233</v>
      </c>
      <c r="D32" s="190">
        <f t="shared" si="12"/>
        <v>2434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1200</v>
      </c>
      <c r="C33" s="189">
        <f>O8</f>
        <v>1234</v>
      </c>
      <c r="D33" s="190">
        <f t="shared" si="12"/>
        <v>2434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1202</v>
      </c>
      <c r="C34" s="189">
        <f>R8</f>
        <v>1230</v>
      </c>
      <c r="D34" s="190">
        <f t="shared" si="12"/>
        <v>2432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1200</v>
      </c>
      <c r="C35" s="189">
        <f>U8</f>
        <v>1230</v>
      </c>
      <c r="D35" s="190">
        <f t="shared" si="12"/>
        <v>2430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1196</v>
      </c>
      <c r="C36" s="189">
        <f>X8</f>
        <v>1231</v>
      </c>
      <c r="D36" s="190">
        <f t="shared" si="12"/>
        <v>2427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1192</v>
      </c>
      <c r="C37" s="189">
        <f>AA8</f>
        <v>1229</v>
      </c>
      <c r="D37" s="190">
        <f t="shared" si="12"/>
        <v>2421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1191</v>
      </c>
      <c r="C38" s="189">
        <f>AD8</f>
        <v>1230</v>
      </c>
      <c r="D38" s="190">
        <f t="shared" si="12"/>
        <v>2421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1190</v>
      </c>
      <c r="C39" s="189">
        <f>AG8</f>
        <v>1231</v>
      </c>
      <c r="D39" s="190">
        <f t="shared" si="12"/>
        <v>2421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1191</v>
      </c>
      <c r="C40" s="193">
        <f>AJ8</f>
        <v>1235</v>
      </c>
      <c r="D40" s="194">
        <f t="shared" si="12"/>
        <v>2426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21:D21"/>
    <mergeCell ref="A16:G16"/>
    <mergeCell ref="A17:D17"/>
    <mergeCell ref="A18:D18"/>
    <mergeCell ref="A19:D19"/>
    <mergeCell ref="A20:D20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67" r:id="rId2"/>
  <rowBreaks count="1" manualBreakCount="1">
    <brk id="14" max="36" man="1"/>
  </rowBreaks>
  <colBreaks count="1" manualBreakCount="1">
    <brk id="16" max="4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8" sqref="G1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'pohyb obyv 2007'!AI8</f>
        <v>1191</v>
      </c>
      <c r="C3" s="129">
        <f>'pohyb obyv 2007'!AJ8</f>
        <v>1235</v>
      </c>
      <c r="D3" s="130">
        <f>'pohyb obyv 2007'!AK8</f>
        <v>2426</v>
      </c>
      <c r="E3" s="131">
        <f>B8</f>
        <v>1192</v>
      </c>
      <c r="F3" s="131">
        <f>C8</f>
        <v>1234</v>
      </c>
      <c r="G3" s="132">
        <f>E3+F3</f>
        <v>2426</v>
      </c>
      <c r="H3" s="133">
        <f>E8</f>
        <v>1191</v>
      </c>
      <c r="I3" s="131">
        <f>F8</f>
        <v>1234</v>
      </c>
      <c r="J3" s="130">
        <f aca="true" t="shared" si="0" ref="J3:J8">H3+I3</f>
        <v>2425</v>
      </c>
      <c r="K3" s="133">
        <f>H8</f>
        <v>1186</v>
      </c>
      <c r="L3" s="131">
        <f>I8</f>
        <v>1225</v>
      </c>
      <c r="M3" s="130">
        <f aca="true" t="shared" si="1" ref="M3:M8">K3+L3</f>
        <v>2411</v>
      </c>
      <c r="N3" s="133">
        <f>K8</f>
        <v>1185</v>
      </c>
      <c r="O3" s="131">
        <f>L8</f>
        <v>1221</v>
      </c>
      <c r="P3" s="130">
        <f aca="true" t="shared" si="2" ref="P3:P8">N3+O3</f>
        <v>2406</v>
      </c>
      <c r="Q3" s="133">
        <f>N8</f>
        <v>1183</v>
      </c>
      <c r="R3" s="131">
        <f>O8</f>
        <v>1218</v>
      </c>
      <c r="S3" s="130">
        <f aca="true" t="shared" si="3" ref="S3:S8">Q3+R3</f>
        <v>2401</v>
      </c>
      <c r="T3" s="133">
        <f>Q8</f>
        <v>1183</v>
      </c>
      <c r="U3" s="131">
        <f>R8</f>
        <v>1216</v>
      </c>
      <c r="V3" s="130">
        <f aca="true" t="shared" si="4" ref="V3:V8">T3+U3</f>
        <v>2399</v>
      </c>
      <c r="W3" s="133">
        <f>T8</f>
        <v>1181</v>
      </c>
      <c r="X3" s="131">
        <f>U8</f>
        <v>1216</v>
      </c>
      <c r="Y3" s="130">
        <f aca="true" t="shared" si="5" ref="Y3:Y8">W3+X3</f>
        <v>2397</v>
      </c>
      <c r="Z3" s="133">
        <f>W8</f>
        <v>1180</v>
      </c>
      <c r="AA3" s="131">
        <f>X8</f>
        <v>1214</v>
      </c>
      <c r="AB3" s="130">
        <f aca="true" t="shared" si="6" ref="AB3:AB8">Z3+AA3</f>
        <v>2394</v>
      </c>
      <c r="AC3" s="131">
        <f>Z8</f>
        <v>1176</v>
      </c>
      <c r="AD3" s="131">
        <f>AA8</f>
        <v>1211</v>
      </c>
      <c r="AE3" s="132">
        <f aca="true" t="shared" si="7" ref="AE3:AE8">AC3+AD3</f>
        <v>2387</v>
      </c>
      <c r="AF3" s="133">
        <f>AC8</f>
        <v>1176</v>
      </c>
      <c r="AG3" s="131">
        <f>AD8</f>
        <v>1213</v>
      </c>
      <c r="AH3" s="130">
        <f aca="true" t="shared" si="8" ref="AH3:AH8">AF3+AG3</f>
        <v>2389</v>
      </c>
      <c r="AI3" s="131">
        <f>AF8</f>
        <v>1179</v>
      </c>
      <c r="AJ3" s="131">
        <f>AG8</f>
        <v>1212</v>
      </c>
      <c r="AK3" s="130">
        <f aca="true" t="shared" si="9" ref="AK3:AK8">AI3+AJ3</f>
        <v>2391</v>
      </c>
    </row>
    <row r="4" spans="1:37" ht="12.75">
      <c r="A4" s="135" t="s">
        <v>11</v>
      </c>
      <c r="B4" s="136">
        <v>2</v>
      </c>
      <c r="C4" s="137">
        <v>0</v>
      </c>
      <c r="D4" s="138">
        <f>B4+C4</f>
        <v>2</v>
      </c>
      <c r="E4" s="137">
        <v>2</v>
      </c>
      <c r="F4" s="137">
        <v>2</v>
      </c>
      <c r="G4" s="139">
        <f>E4+F4</f>
        <v>4</v>
      </c>
      <c r="H4" s="136">
        <v>1</v>
      </c>
      <c r="I4" s="137">
        <v>0</v>
      </c>
      <c r="J4" s="138">
        <f t="shared" si="0"/>
        <v>1</v>
      </c>
      <c r="K4" s="136">
        <v>1</v>
      </c>
      <c r="L4" s="137">
        <v>0</v>
      </c>
      <c r="M4" s="138">
        <f t="shared" si="1"/>
        <v>1</v>
      </c>
      <c r="N4" s="136">
        <v>0</v>
      </c>
      <c r="O4" s="137">
        <v>1</v>
      </c>
      <c r="P4" s="138">
        <f t="shared" si="2"/>
        <v>1</v>
      </c>
      <c r="Q4" s="136">
        <v>1</v>
      </c>
      <c r="R4" s="137">
        <v>0</v>
      </c>
      <c r="S4" s="138">
        <f t="shared" si="3"/>
        <v>1</v>
      </c>
      <c r="T4" s="136">
        <v>0</v>
      </c>
      <c r="U4" s="137">
        <v>1</v>
      </c>
      <c r="V4" s="138">
        <f t="shared" si="4"/>
        <v>1</v>
      </c>
      <c r="W4" s="136">
        <v>1</v>
      </c>
      <c r="X4" s="137">
        <v>0</v>
      </c>
      <c r="Y4" s="138">
        <f t="shared" si="5"/>
        <v>1</v>
      </c>
      <c r="Z4" s="136">
        <v>0</v>
      </c>
      <c r="AA4" s="137">
        <v>0</v>
      </c>
      <c r="AB4" s="138">
        <f t="shared" si="6"/>
        <v>0</v>
      </c>
      <c r="AC4" s="137">
        <v>1</v>
      </c>
      <c r="AD4" s="137">
        <v>1</v>
      </c>
      <c r="AE4" s="139">
        <f t="shared" si="7"/>
        <v>2</v>
      </c>
      <c r="AF4" s="136">
        <v>5</v>
      </c>
      <c r="AG4" s="137">
        <v>0</v>
      </c>
      <c r="AH4" s="138">
        <f t="shared" si="8"/>
        <v>5</v>
      </c>
      <c r="AI4" s="137">
        <v>1</v>
      </c>
      <c r="AJ4" s="137">
        <v>0</v>
      </c>
      <c r="AK4" s="138">
        <f t="shared" si="9"/>
        <v>1</v>
      </c>
    </row>
    <row r="5" spans="1:37" ht="12.75">
      <c r="A5" s="135" t="s">
        <v>12</v>
      </c>
      <c r="B5" s="136">
        <v>1</v>
      </c>
      <c r="C5" s="137">
        <v>1</v>
      </c>
      <c r="D5" s="138">
        <f>B5+C5</f>
        <v>2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1</v>
      </c>
      <c r="J5" s="138">
        <f t="shared" si="0"/>
        <v>2</v>
      </c>
      <c r="K5" s="136">
        <v>2</v>
      </c>
      <c r="L5" s="137">
        <v>2</v>
      </c>
      <c r="M5" s="138">
        <f t="shared" si="1"/>
        <v>4</v>
      </c>
      <c r="N5" s="136">
        <v>0</v>
      </c>
      <c r="O5" s="137">
        <v>2</v>
      </c>
      <c r="P5" s="138">
        <f t="shared" si="2"/>
        <v>2</v>
      </c>
      <c r="Q5" s="136">
        <v>1</v>
      </c>
      <c r="R5" s="137">
        <v>2</v>
      </c>
      <c r="S5" s="138">
        <f t="shared" si="3"/>
        <v>3</v>
      </c>
      <c r="T5" s="136">
        <v>1</v>
      </c>
      <c r="U5" s="137">
        <v>0</v>
      </c>
      <c r="V5" s="138">
        <f t="shared" si="4"/>
        <v>1</v>
      </c>
      <c r="W5" s="136">
        <v>3</v>
      </c>
      <c r="X5" s="137">
        <v>1</v>
      </c>
      <c r="Y5" s="138">
        <f t="shared" si="5"/>
        <v>4</v>
      </c>
      <c r="Z5" s="136">
        <v>4</v>
      </c>
      <c r="AA5" s="137">
        <v>2</v>
      </c>
      <c r="AB5" s="138">
        <f t="shared" si="6"/>
        <v>6</v>
      </c>
      <c r="AC5" s="137">
        <v>1</v>
      </c>
      <c r="AD5" s="137">
        <v>1</v>
      </c>
      <c r="AE5" s="139">
        <f t="shared" si="7"/>
        <v>2</v>
      </c>
      <c r="AF5" s="136">
        <v>1</v>
      </c>
      <c r="AG5" s="137">
        <v>0</v>
      </c>
      <c r="AH5" s="138">
        <f t="shared" si="8"/>
        <v>1</v>
      </c>
      <c r="AI5" s="137">
        <v>0</v>
      </c>
      <c r="AJ5" s="137">
        <v>2</v>
      </c>
      <c r="AK5" s="138">
        <f t="shared" si="9"/>
        <v>2</v>
      </c>
    </row>
    <row r="6" spans="1:37" ht="12.75">
      <c r="A6" s="135" t="s">
        <v>13</v>
      </c>
      <c r="B6" s="136">
        <v>0</v>
      </c>
      <c r="C6" s="137">
        <v>0</v>
      </c>
      <c r="D6" s="138">
        <f>B6+C6</f>
        <v>0</v>
      </c>
      <c r="E6" s="137">
        <v>0</v>
      </c>
      <c r="F6" s="137">
        <v>2</v>
      </c>
      <c r="G6" s="139">
        <f>E6+F6</f>
        <v>2</v>
      </c>
      <c r="H6" s="136">
        <v>1</v>
      </c>
      <c r="I6" s="137">
        <v>0</v>
      </c>
      <c r="J6" s="138">
        <f t="shared" si="0"/>
        <v>1</v>
      </c>
      <c r="K6" s="136">
        <v>3</v>
      </c>
      <c r="L6" s="137">
        <v>1</v>
      </c>
      <c r="M6" s="138">
        <f t="shared" si="1"/>
        <v>4</v>
      </c>
      <c r="N6" s="136">
        <v>0</v>
      </c>
      <c r="O6" s="137">
        <v>0</v>
      </c>
      <c r="P6" s="138">
        <f t="shared" si="2"/>
        <v>0</v>
      </c>
      <c r="Q6" s="136">
        <v>0</v>
      </c>
      <c r="R6" s="137">
        <v>1</v>
      </c>
      <c r="S6" s="138">
        <f t="shared" si="3"/>
        <v>1</v>
      </c>
      <c r="T6" s="136">
        <v>0</v>
      </c>
      <c r="U6" s="137">
        <v>0</v>
      </c>
      <c r="V6" s="138">
        <f t="shared" si="4"/>
        <v>0</v>
      </c>
      <c r="W6" s="136">
        <v>1</v>
      </c>
      <c r="X6" s="137">
        <v>0</v>
      </c>
      <c r="Y6" s="138">
        <f t="shared" si="5"/>
        <v>1</v>
      </c>
      <c r="Z6" s="136">
        <v>0</v>
      </c>
      <c r="AA6" s="137">
        <v>1</v>
      </c>
      <c r="AB6" s="138">
        <f t="shared" si="6"/>
        <v>1</v>
      </c>
      <c r="AC6" s="137">
        <v>0</v>
      </c>
      <c r="AD6" s="137">
        <v>3</v>
      </c>
      <c r="AE6" s="139">
        <f t="shared" si="7"/>
        <v>3</v>
      </c>
      <c r="AF6" s="136">
        <v>0</v>
      </c>
      <c r="AG6" s="137">
        <v>1</v>
      </c>
      <c r="AH6" s="138">
        <f t="shared" si="8"/>
        <v>1</v>
      </c>
      <c r="AI6" s="137">
        <v>1</v>
      </c>
      <c r="AJ6" s="137">
        <v>0</v>
      </c>
      <c r="AK6" s="138">
        <f t="shared" si="9"/>
        <v>1</v>
      </c>
    </row>
    <row r="7" spans="1:37" ht="12.75">
      <c r="A7" s="135" t="s">
        <v>14</v>
      </c>
      <c r="B7" s="136">
        <v>0</v>
      </c>
      <c r="C7" s="137">
        <v>0</v>
      </c>
      <c r="D7" s="138">
        <f>B7+C7</f>
        <v>0</v>
      </c>
      <c r="E7" s="137">
        <v>2</v>
      </c>
      <c r="F7" s="137">
        <v>3</v>
      </c>
      <c r="G7" s="139">
        <f>F7+E7</f>
        <v>5</v>
      </c>
      <c r="H7" s="136">
        <v>6</v>
      </c>
      <c r="I7" s="137">
        <v>8</v>
      </c>
      <c r="J7" s="138">
        <f t="shared" si="0"/>
        <v>14</v>
      </c>
      <c r="K7" s="136">
        <v>3</v>
      </c>
      <c r="L7" s="137">
        <v>3</v>
      </c>
      <c r="M7" s="138">
        <f t="shared" si="1"/>
        <v>6</v>
      </c>
      <c r="N7" s="136">
        <v>2</v>
      </c>
      <c r="O7" s="137">
        <v>2</v>
      </c>
      <c r="P7" s="138">
        <f t="shared" si="2"/>
        <v>4</v>
      </c>
      <c r="Q7" s="136">
        <v>0</v>
      </c>
      <c r="R7" s="137">
        <v>1</v>
      </c>
      <c r="S7" s="138">
        <f t="shared" si="3"/>
        <v>1</v>
      </c>
      <c r="T7" s="136">
        <v>1</v>
      </c>
      <c r="U7" s="137">
        <v>1</v>
      </c>
      <c r="V7" s="138">
        <f t="shared" si="4"/>
        <v>2</v>
      </c>
      <c r="W7" s="136">
        <v>0</v>
      </c>
      <c r="X7" s="137">
        <v>1</v>
      </c>
      <c r="Y7" s="138">
        <f t="shared" si="5"/>
        <v>1</v>
      </c>
      <c r="Z7" s="136">
        <v>0</v>
      </c>
      <c r="AA7" s="137">
        <v>2</v>
      </c>
      <c r="AB7" s="138">
        <f t="shared" si="6"/>
        <v>2</v>
      </c>
      <c r="AC7" s="137">
        <v>0</v>
      </c>
      <c r="AD7" s="137">
        <v>1</v>
      </c>
      <c r="AE7" s="139">
        <f t="shared" si="7"/>
        <v>1</v>
      </c>
      <c r="AF7" s="136">
        <v>1</v>
      </c>
      <c r="AG7" s="137">
        <v>2</v>
      </c>
      <c r="AH7" s="138">
        <f t="shared" si="8"/>
        <v>3</v>
      </c>
      <c r="AI7" s="137">
        <v>2</v>
      </c>
      <c r="AJ7" s="137">
        <v>1</v>
      </c>
      <c r="AK7" s="138">
        <f t="shared" si="9"/>
        <v>3</v>
      </c>
    </row>
    <row r="8" spans="1:37" s="134" customFormat="1" ht="43.5" customHeight="1">
      <c r="A8" s="140" t="s">
        <v>15</v>
      </c>
      <c r="B8" s="141">
        <f>B3+B4-B5+B6-B7</f>
        <v>1192</v>
      </c>
      <c r="C8" s="142">
        <f>C3+C4-C5+C6-C7</f>
        <v>1234</v>
      </c>
      <c r="D8" s="143">
        <f>B8+C8</f>
        <v>2426</v>
      </c>
      <c r="E8" s="142">
        <f>E3+E4-E5+E6-E7</f>
        <v>1191</v>
      </c>
      <c r="F8" s="142">
        <f>F3+F4-F5+F6-F7</f>
        <v>1234</v>
      </c>
      <c r="G8" s="144">
        <f>E8+F8</f>
        <v>2425</v>
      </c>
      <c r="H8" s="141">
        <f>H3+H4-H5+H6-H7</f>
        <v>1186</v>
      </c>
      <c r="I8" s="142">
        <f>I3+I4-I5+I6-I7</f>
        <v>1225</v>
      </c>
      <c r="J8" s="143">
        <f t="shared" si="0"/>
        <v>2411</v>
      </c>
      <c r="K8" s="141">
        <f>K3+K4-K5+K6-K7</f>
        <v>1185</v>
      </c>
      <c r="L8" s="142">
        <f>L3+L4-L5+L6-L7</f>
        <v>1221</v>
      </c>
      <c r="M8" s="143">
        <f t="shared" si="1"/>
        <v>2406</v>
      </c>
      <c r="N8" s="141">
        <f>N3+N4-N5+N6-N7</f>
        <v>1183</v>
      </c>
      <c r="O8" s="142">
        <f>O3+O4-O5+O6-O7</f>
        <v>1218</v>
      </c>
      <c r="P8" s="143">
        <f t="shared" si="2"/>
        <v>2401</v>
      </c>
      <c r="Q8" s="141">
        <f>Q3+Q4-Q5+Q6-Q7</f>
        <v>1183</v>
      </c>
      <c r="R8" s="142">
        <f>R3+R4-R5+R6-R7</f>
        <v>1216</v>
      </c>
      <c r="S8" s="143">
        <f t="shared" si="3"/>
        <v>2399</v>
      </c>
      <c r="T8" s="141">
        <f>T3+T4-T5+T6-T7</f>
        <v>1181</v>
      </c>
      <c r="U8" s="142">
        <f>U3+U4-U5+U6-U7</f>
        <v>1216</v>
      </c>
      <c r="V8" s="143">
        <f t="shared" si="4"/>
        <v>2397</v>
      </c>
      <c r="W8" s="141">
        <f>W3+W4-W5+W6-W7</f>
        <v>1180</v>
      </c>
      <c r="X8" s="142">
        <f>X3+X4-X5+X6-X7</f>
        <v>1214</v>
      </c>
      <c r="Y8" s="143">
        <f t="shared" si="5"/>
        <v>2394</v>
      </c>
      <c r="Z8" s="141">
        <f>Z3+Z4-Z5+Z6-Z7</f>
        <v>1176</v>
      </c>
      <c r="AA8" s="142">
        <f>AA3+AA4-AA5+AA6-AA7</f>
        <v>1211</v>
      </c>
      <c r="AB8" s="143">
        <f t="shared" si="6"/>
        <v>2387</v>
      </c>
      <c r="AC8" s="142">
        <f>AC3+AC4-AC5+AC6-AC7</f>
        <v>1176</v>
      </c>
      <c r="AD8" s="142">
        <f>AD3+AD4-AD5+AD6-AD7</f>
        <v>1213</v>
      </c>
      <c r="AE8" s="144">
        <f t="shared" si="7"/>
        <v>2389</v>
      </c>
      <c r="AF8" s="141">
        <f>AF3+AF4-AF5+AF6-AF7</f>
        <v>1179</v>
      </c>
      <c r="AG8" s="142">
        <f>AG3+AG4-AG5+AG6-AG7</f>
        <v>1212</v>
      </c>
      <c r="AH8" s="143">
        <f t="shared" si="8"/>
        <v>2391</v>
      </c>
      <c r="AI8" s="142">
        <f>AI3+AI4-AI5+AI6-AI7</f>
        <v>1179</v>
      </c>
      <c r="AJ8" s="142">
        <f>AJ3+AJ4-AJ5+AJ6-AJ7</f>
        <v>1209</v>
      </c>
      <c r="AK8" s="143">
        <f t="shared" si="9"/>
        <v>2388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1</v>
      </c>
      <c r="C10" s="151">
        <f>C8-C3</f>
        <v>-1</v>
      </c>
      <c r="D10" s="152">
        <f>C10+B10</f>
        <v>0</v>
      </c>
      <c r="E10" s="151">
        <f>E8-E3</f>
        <v>-1</v>
      </c>
      <c r="F10" s="151">
        <f>F8-F3</f>
        <v>0</v>
      </c>
      <c r="G10" s="153">
        <f>F10+E10</f>
        <v>-1</v>
      </c>
      <c r="H10" s="150">
        <f>H8-H3</f>
        <v>-5</v>
      </c>
      <c r="I10" s="151">
        <f>I8-I3</f>
        <v>-9</v>
      </c>
      <c r="J10" s="152">
        <f>I10+H10</f>
        <v>-14</v>
      </c>
      <c r="K10" s="150">
        <f>K8-K3</f>
        <v>-1</v>
      </c>
      <c r="L10" s="151">
        <f>L8-L3</f>
        <v>-4</v>
      </c>
      <c r="M10" s="152">
        <f>L10+K10</f>
        <v>-5</v>
      </c>
      <c r="N10" s="150">
        <f>N8-N3</f>
        <v>-2</v>
      </c>
      <c r="O10" s="151">
        <f>O8-O3</f>
        <v>-3</v>
      </c>
      <c r="P10" s="152">
        <f>O10+N10</f>
        <v>-5</v>
      </c>
      <c r="Q10" s="150">
        <f>Q8-Q3</f>
        <v>0</v>
      </c>
      <c r="R10" s="151">
        <f>R8-R3</f>
        <v>-2</v>
      </c>
      <c r="S10" s="152">
        <f>R10+Q10</f>
        <v>-2</v>
      </c>
      <c r="T10" s="150">
        <f>T8-T3</f>
        <v>-2</v>
      </c>
      <c r="U10" s="151">
        <f>U8-U3</f>
        <v>0</v>
      </c>
      <c r="V10" s="152">
        <f>U10+T10</f>
        <v>-2</v>
      </c>
      <c r="W10" s="150">
        <f>W8-W3</f>
        <v>-1</v>
      </c>
      <c r="X10" s="151">
        <f>X8-X3</f>
        <v>-2</v>
      </c>
      <c r="Y10" s="152">
        <f>X10+W10</f>
        <v>-3</v>
      </c>
      <c r="Z10" s="150">
        <f>Z8-Z3</f>
        <v>-4</v>
      </c>
      <c r="AA10" s="151">
        <f>AA8-AA3</f>
        <v>-3</v>
      </c>
      <c r="AB10" s="152">
        <f>AA10+Z10</f>
        <v>-7</v>
      </c>
      <c r="AC10" s="151">
        <f>AC8-AC3</f>
        <v>0</v>
      </c>
      <c r="AD10" s="151">
        <f>AD8-AD3</f>
        <v>2</v>
      </c>
      <c r="AE10" s="153">
        <f>AD10+AC10</f>
        <v>2</v>
      </c>
      <c r="AF10" s="150">
        <f>AF8-AF3</f>
        <v>3</v>
      </c>
      <c r="AG10" s="151">
        <f>AG8-AG3</f>
        <v>-1</v>
      </c>
      <c r="AH10" s="152">
        <f>AG10+AF10</f>
        <v>2</v>
      </c>
      <c r="AI10" s="151">
        <f>AI8-AI3</f>
        <v>0</v>
      </c>
      <c r="AJ10" s="151">
        <f>AJ8-AJ3</f>
        <v>-3</v>
      </c>
      <c r="AK10" s="152">
        <f>AJ10+AI10</f>
        <v>-3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1.0352348993288591</v>
      </c>
      <c r="D12" s="158"/>
      <c r="E12" s="157">
        <f>1</f>
        <v>1</v>
      </c>
      <c r="F12" s="157">
        <f>F8/E8</f>
        <v>1.0361041141897565</v>
      </c>
      <c r="G12" s="159"/>
      <c r="H12" s="156">
        <f>1</f>
        <v>1</v>
      </c>
      <c r="I12" s="157">
        <f>I8/H8</f>
        <v>1.0328836424957841</v>
      </c>
      <c r="J12" s="158"/>
      <c r="K12" s="156">
        <f>1</f>
        <v>1</v>
      </c>
      <c r="L12" s="157">
        <f>L8/K8</f>
        <v>1.030379746835443</v>
      </c>
      <c r="M12" s="158"/>
      <c r="N12" s="156">
        <f>1</f>
        <v>1</v>
      </c>
      <c r="O12" s="157">
        <f>O8/N8</f>
        <v>1.029585798816568</v>
      </c>
      <c r="P12" s="158"/>
      <c r="Q12" s="156">
        <f>1</f>
        <v>1</v>
      </c>
      <c r="R12" s="157">
        <f>R8/Q8</f>
        <v>1.0278951817413355</v>
      </c>
      <c r="S12" s="158"/>
      <c r="T12" s="156">
        <f>1</f>
        <v>1</v>
      </c>
      <c r="U12" s="157">
        <f>U8/T8</f>
        <v>1.029635901778154</v>
      </c>
      <c r="V12" s="158"/>
      <c r="W12" s="156">
        <f>1</f>
        <v>1</v>
      </c>
      <c r="X12" s="157">
        <f>X8/W8</f>
        <v>1.028813559322034</v>
      </c>
      <c r="Y12" s="158"/>
      <c r="Z12" s="156">
        <f>1</f>
        <v>1</v>
      </c>
      <c r="AA12" s="157">
        <f>AA8/Z8</f>
        <v>1.0297619047619047</v>
      </c>
      <c r="AB12" s="158"/>
      <c r="AC12" s="157">
        <f>1</f>
        <v>1</v>
      </c>
      <c r="AD12" s="157">
        <f>AD8/AC8</f>
        <v>1.0314625850340136</v>
      </c>
      <c r="AE12" s="159"/>
      <c r="AF12" s="156">
        <f>1</f>
        <v>1</v>
      </c>
      <c r="AG12" s="157">
        <f>AG8/AF8</f>
        <v>1.0279898218829517</v>
      </c>
      <c r="AH12" s="158"/>
      <c r="AI12" s="157">
        <f>1</f>
        <v>1</v>
      </c>
      <c r="AJ12" s="157">
        <f>AJ8/AI8</f>
        <v>1.025445292620865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0.9991610738255033</v>
      </c>
      <c r="F14" s="167">
        <f t="shared" si="10"/>
        <v>1</v>
      </c>
      <c r="G14" s="168">
        <f t="shared" si="10"/>
        <v>0.9995877988458368</v>
      </c>
      <c r="H14" s="169">
        <f t="shared" si="10"/>
        <v>0.9958018471872376</v>
      </c>
      <c r="I14" s="167">
        <f t="shared" si="10"/>
        <v>0.9927066450567261</v>
      </c>
      <c r="J14" s="170">
        <f t="shared" si="10"/>
        <v>0.9942268041237113</v>
      </c>
      <c r="K14" s="169">
        <f t="shared" si="10"/>
        <v>0.9991568296795953</v>
      </c>
      <c r="L14" s="167">
        <f t="shared" si="10"/>
        <v>0.996734693877551</v>
      </c>
      <c r="M14" s="170">
        <f t="shared" si="10"/>
        <v>0.9979261717129821</v>
      </c>
      <c r="N14" s="169">
        <f t="shared" si="10"/>
        <v>0.9983122362869198</v>
      </c>
      <c r="O14" s="167">
        <f t="shared" si="10"/>
        <v>0.9975429975429976</v>
      </c>
      <c r="P14" s="170">
        <f t="shared" si="10"/>
        <v>0.9979218620116376</v>
      </c>
      <c r="Q14" s="169">
        <f t="shared" si="10"/>
        <v>1</v>
      </c>
      <c r="R14" s="167">
        <f t="shared" si="10"/>
        <v>0.9983579638752053</v>
      </c>
      <c r="S14" s="170">
        <f t="shared" si="10"/>
        <v>0.9991670137442732</v>
      </c>
      <c r="T14" s="169">
        <f t="shared" si="10"/>
        <v>0.9983093829247676</v>
      </c>
      <c r="U14" s="167">
        <f t="shared" si="10"/>
        <v>1</v>
      </c>
      <c r="V14" s="170">
        <f t="shared" si="10"/>
        <v>0.9991663192997082</v>
      </c>
      <c r="W14" s="169">
        <f t="shared" si="10"/>
        <v>0.9991532599491956</v>
      </c>
      <c r="X14" s="167">
        <f t="shared" si="10"/>
        <v>0.9983552631578947</v>
      </c>
      <c r="Y14" s="170">
        <f t="shared" si="10"/>
        <v>0.9987484355444305</v>
      </c>
      <c r="Z14" s="169">
        <f t="shared" si="10"/>
        <v>0.9966101694915255</v>
      </c>
      <c r="AA14" s="167">
        <f t="shared" si="10"/>
        <v>0.9975288303130149</v>
      </c>
      <c r="AB14" s="170">
        <f t="shared" si="10"/>
        <v>0.9970760233918129</v>
      </c>
      <c r="AC14" s="167">
        <f t="shared" si="10"/>
        <v>1</v>
      </c>
      <c r="AD14" s="167">
        <f t="shared" si="10"/>
        <v>1.0016515276630884</v>
      </c>
      <c r="AE14" s="168">
        <f t="shared" si="10"/>
        <v>1.0008378718056137</v>
      </c>
      <c r="AF14" s="169">
        <f t="shared" si="10"/>
        <v>1.0025510204081634</v>
      </c>
      <c r="AG14" s="167">
        <f t="shared" si="10"/>
        <v>0.9991755976916735</v>
      </c>
      <c r="AH14" s="170">
        <f t="shared" si="10"/>
        <v>1.0008371703641692</v>
      </c>
      <c r="AI14" s="167">
        <f t="shared" si="10"/>
        <v>1</v>
      </c>
      <c r="AJ14" s="167">
        <f t="shared" si="10"/>
        <v>0.9975247524752475</v>
      </c>
      <c r="AK14" s="170">
        <f t="shared" si="10"/>
        <v>0.998745294855709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37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15</v>
      </c>
      <c r="F18" s="176">
        <f t="shared" si="11"/>
        <v>5</v>
      </c>
      <c r="G18" s="177">
        <f>SUM(E18:F18)</f>
        <v>20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16</v>
      </c>
      <c r="F19" s="176">
        <f t="shared" si="11"/>
        <v>15</v>
      </c>
      <c r="G19" s="177">
        <f>SUM(E19:F19)</f>
        <v>31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6</v>
      </c>
      <c r="F20" s="176">
        <f t="shared" si="11"/>
        <v>9</v>
      </c>
      <c r="G20" s="177">
        <f>SUM(F20+E20)</f>
        <v>15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17</v>
      </c>
      <c r="F21" s="178">
        <f t="shared" si="11"/>
        <v>25</v>
      </c>
      <c r="G21" s="179">
        <f>SUM(E21:F21)</f>
        <v>42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1192</v>
      </c>
      <c r="C29" s="189">
        <f>C8</f>
        <v>1234</v>
      </c>
      <c r="D29" s="190">
        <f>D8</f>
        <v>2426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1191</v>
      </c>
      <c r="C30" s="189">
        <f>F8</f>
        <v>1234</v>
      </c>
      <c r="D30" s="190">
        <f>G8</f>
        <v>2425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1186</v>
      </c>
      <c r="C31" s="189">
        <f>I8</f>
        <v>1225</v>
      </c>
      <c r="D31" s="190">
        <f aca="true" t="shared" si="12" ref="D31:D40">B31+C31</f>
        <v>2411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1185</v>
      </c>
      <c r="C32" s="189">
        <f>L8</f>
        <v>1221</v>
      </c>
      <c r="D32" s="190">
        <f t="shared" si="12"/>
        <v>2406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1183</v>
      </c>
      <c r="C33" s="189">
        <f>O8</f>
        <v>1218</v>
      </c>
      <c r="D33" s="190">
        <f t="shared" si="12"/>
        <v>2401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1183</v>
      </c>
      <c r="C34" s="189">
        <f>R8</f>
        <v>1216</v>
      </c>
      <c r="D34" s="190">
        <f t="shared" si="12"/>
        <v>2399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1181</v>
      </c>
      <c r="C35" s="189">
        <f>U8</f>
        <v>1216</v>
      </c>
      <c r="D35" s="190">
        <f t="shared" si="12"/>
        <v>2397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1180</v>
      </c>
      <c r="C36" s="189">
        <f>X8</f>
        <v>1214</v>
      </c>
      <c r="D36" s="190">
        <f t="shared" si="12"/>
        <v>2394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1176</v>
      </c>
      <c r="C37" s="189">
        <f>AA8</f>
        <v>1211</v>
      </c>
      <c r="D37" s="190">
        <f t="shared" si="12"/>
        <v>2387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1176</v>
      </c>
      <c r="C38" s="189">
        <f>AD8</f>
        <v>1213</v>
      </c>
      <c r="D38" s="190">
        <f t="shared" si="12"/>
        <v>2389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1179</v>
      </c>
      <c r="C39" s="189">
        <f>AG8</f>
        <v>1212</v>
      </c>
      <c r="D39" s="190">
        <f t="shared" si="12"/>
        <v>2391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1179</v>
      </c>
      <c r="C40" s="193">
        <f>AJ8</f>
        <v>1209</v>
      </c>
      <c r="D40" s="194">
        <f t="shared" si="12"/>
        <v>2388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Z1:AB1"/>
    <mergeCell ref="AC1:AE1"/>
    <mergeCell ref="AF1:AH1"/>
    <mergeCell ref="AI1:AK1"/>
    <mergeCell ref="N1:P1"/>
    <mergeCell ref="Q1:S1"/>
    <mergeCell ref="T1:V1"/>
    <mergeCell ref="W1:Y1"/>
    <mergeCell ref="A21:D21"/>
    <mergeCell ref="A16:G16"/>
    <mergeCell ref="A17:D17"/>
    <mergeCell ref="A18:D18"/>
    <mergeCell ref="A19:D19"/>
    <mergeCell ref="A20:D20"/>
  </mergeCells>
  <printOptions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4" max="42" man="1"/>
    <brk id="19" max="42" man="1"/>
    <brk id="34" max="4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R32" sqref="A31:R32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2008'!AI8)</f>
        <v>1179</v>
      </c>
      <c r="C3" s="129">
        <f>SUM('pohyb obyv 2008'!AJ8)</f>
        <v>1209</v>
      </c>
      <c r="D3" s="130">
        <f>SUM(B3:C3)</f>
        <v>2388</v>
      </c>
      <c r="E3" s="131">
        <f>B8</f>
        <v>1180</v>
      </c>
      <c r="F3" s="131">
        <f>C8</f>
        <v>1208</v>
      </c>
      <c r="G3" s="132">
        <f>E3+F3</f>
        <v>2388</v>
      </c>
      <c r="H3" s="133">
        <f>E8</f>
        <v>1177</v>
      </c>
      <c r="I3" s="131">
        <f>F8</f>
        <v>1206</v>
      </c>
      <c r="J3" s="130">
        <f aca="true" t="shared" si="0" ref="J3:J8">H3+I3</f>
        <v>2383</v>
      </c>
      <c r="K3" s="133">
        <f>H8</f>
        <v>1178</v>
      </c>
      <c r="L3" s="131">
        <f>I8</f>
        <v>1207</v>
      </c>
      <c r="M3" s="130">
        <f aca="true" t="shared" si="1" ref="M3:M8">K3+L3</f>
        <v>2385</v>
      </c>
      <c r="N3" s="133">
        <f>K8</f>
        <v>1176</v>
      </c>
      <c r="O3" s="131">
        <f>L8</f>
        <v>1204</v>
      </c>
      <c r="P3" s="130">
        <f aca="true" t="shared" si="2" ref="P3:P8">N3+O3</f>
        <v>2380</v>
      </c>
      <c r="Q3" s="133">
        <f>N8</f>
        <v>1173</v>
      </c>
      <c r="R3" s="131">
        <f>O8</f>
        <v>1203</v>
      </c>
      <c r="S3" s="130">
        <f aca="true" t="shared" si="3" ref="S3:S8">Q3+R3</f>
        <v>2376</v>
      </c>
      <c r="T3" s="133">
        <f>Q8</f>
        <v>1170</v>
      </c>
      <c r="U3" s="131">
        <f>R8</f>
        <v>1203</v>
      </c>
      <c r="V3" s="130">
        <f aca="true" t="shared" si="4" ref="V3:V8">T3+U3</f>
        <v>2373</v>
      </c>
      <c r="W3" s="133">
        <f>T8</f>
        <v>1167</v>
      </c>
      <c r="X3" s="131">
        <f>U8</f>
        <v>1201</v>
      </c>
      <c r="Y3" s="130">
        <f aca="true" t="shared" si="5" ref="Y3:Y8">W3+X3</f>
        <v>2368</v>
      </c>
      <c r="Z3" s="133">
        <f>W8</f>
        <v>1167</v>
      </c>
      <c r="AA3" s="131">
        <f>X8</f>
        <v>1200</v>
      </c>
      <c r="AB3" s="130">
        <f aca="true" t="shared" si="6" ref="AB3:AB8">Z3+AA3</f>
        <v>2367</v>
      </c>
      <c r="AC3" s="131">
        <f>Z8</f>
        <v>1167</v>
      </c>
      <c r="AD3" s="131">
        <f>AA8</f>
        <v>1201</v>
      </c>
      <c r="AE3" s="132">
        <f aca="true" t="shared" si="7" ref="AE3:AE8">AC3+AD3</f>
        <v>2368</v>
      </c>
      <c r="AF3" s="133">
        <f>AC8</f>
        <v>1167</v>
      </c>
      <c r="AG3" s="131">
        <f>AD8</f>
        <v>1197</v>
      </c>
      <c r="AH3" s="130">
        <f aca="true" t="shared" si="8" ref="AH3:AH8">AF3+AG3</f>
        <v>2364</v>
      </c>
      <c r="AI3" s="131">
        <f>AF8</f>
        <v>1168</v>
      </c>
      <c r="AJ3" s="131">
        <f>AG8</f>
        <v>1195</v>
      </c>
      <c r="AK3" s="130">
        <f aca="true" t="shared" si="9" ref="AK3:AK8">AI3+AJ3</f>
        <v>2363</v>
      </c>
    </row>
    <row r="4" spans="1:37" ht="12.75">
      <c r="A4" s="135" t="s">
        <v>11</v>
      </c>
      <c r="B4" s="136">
        <v>3</v>
      </c>
      <c r="C4" s="137">
        <v>1</v>
      </c>
      <c r="D4" s="138">
        <f>B4+C4</f>
        <v>4</v>
      </c>
      <c r="E4" s="137">
        <v>0</v>
      </c>
      <c r="F4" s="137">
        <v>0</v>
      </c>
      <c r="G4" s="139">
        <f>E4+F4</f>
        <v>0</v>
      </c>
      <c r="H4" s="136">
        <v>1</v>
      </c>
      <c r="I4" s="137">
        <v>0</v>
      </c>
      <c r="J4" s="138">
        <f t="shared" si="0"/>
        <v>1</v>
      </c>
      <c r="K4" s="136">
        <v>0</v>
      </c>
      <c r="L4" s="137">
        <v>0</v>
      </c>
      <c r="M4" s="138">
        <f t="shared" si="1"/>
        <v>0</v>
      </c>
      <c r="N4" s="136">
        <v>0</v>
      </c>
      <c r="O4" s="137">
        <v>0</v>
      </c>
      <c r="P4" s="138">
        <f t="shared" si="2"/>
        <v>0</v>
      </c>
      <c r="Q4" s="136">
        <v>1</v>
      </c>
      <c r="R4" s="137">
        <v>1</v>
      </c>
      <c r="S4" s="138">
        <f t="shared" si="3"/>
        <v>2</v>
      </c>
      <c r="T4" s="136">
        <v>1</v>
      </c>
      <c r="U4" s="137">
        <v>1</v>
      </c>
      <c r="V4" s="138">
        <f t="shared" si="4"/>
        <v>2</v>
      </c>
      <c r="W4" s="136">
        <v>2</v>
      </c>
      <c r="X4" s="137">
        <v>1</v>
      </c>
      <c r="Y4" s="138">
        <f t="shared" si="5"/>
        <v>3</v>
      </c>
      <c r="Z4" s="136">
        <v>1</v>
      </c>
      <c r="AA4" s="137">
        <v>0</v>
      </c>
      <c r="AB4" s="138">
        <f t="shared" si="6"/>
        <v>1</v>
      </c>
      <c r="AC4" s="137">
        <v>5</v>
      </c>
      <c r="AD4" s="137">
        <v>0</v>
      </c>
      <c r="AE4" s="139">
        <f t="shared" si="7"/>
        <v>5</v>
      </c>
      <c r="AF4" s="136">
        <v>1</v>
      </c>
      <c r="AG4" s="137">
        <v>0</v>
      </c>
      <c r="AH4" s="138">
        <f t="shared" si="8"/>
        <v>1</v>
      </c>
      <c r="AI4" s="137">
        <v>1</v>
      </c>
      <c r="AJ4" s="137">
        <v>1</v>
      </c>
      <c r="AK4" s="138">
        <f t="shared" si="9"/>
        <v>2</v>
      </c>
    </row>
    <row r="5" spans="1:37" ht="12.75">
      <c r="A5" s="135" t="s">
        <v>12</v>
      </c>
      <c r="B5" s="136">
        <v>2</v>
      </c>
      <c r="C5" s="137">
        <v>3</v>
      </c>
      <c r="D5" s="138">
        <f>B5+C5</f>
        <v>5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0</v>
      </c>
      <c r="J5" s="138">
        <f t="shared" si="0"/>
        <v>1</v>
      </c>
      <c r="K5" s="136">
        <v>1</v>
      </c>
      <c r="L5" s="137">
        <v>3</v>
      </c>
      <c r="M5" s="138">
        <f t="shared" si="1"/>
        <v>4</v>
      </c>
      <c r="N5" s="136">
        <v>3</v>
      </c>
      <c r="O5" s="137">
        <v>1</v>
      </c>
      <c r="P5" s="138">
        <f t="shared" si="2"/>
        <v>4</v>
      </c>
      <c r="Q5" s="136">
        <v>4</v>
      </c>
      <c r="R5" s="137">
        <v>1</v>
      </c>
      <c r="S5" s="138">
        <f t="shared" si="3"/>
        <v>5</v>
      </c>
      <c r="T5" s="136">
        <v>1</v>
      </c>
      <c r="U5" s="137">
        <v>2</v>
      </c>
      <c r="V5" s="138">
        <f t="shared" si="4"/>
        <v>3</v>
      </c>
      <c r="W5" s="136">
        <v>0</v>
      </c>
      <c r="X5" s="137">
        <v>1</v>
      </c>
      <c r="Y5" s="138">
        <f t="shared" si="5"/>
        <v>1</v>
      </c>
      <c r="Z5" s="136">
        <v>1</v>
      </c>
      <c r="AA5" s="137">
        <v>0</v>
      </c>
      <c r="AB5" s="138">
        <f t="shared" si="6"/>
        <v>1</v>
      </c>
      <c r="AC5" s="137">
        <v>2</v>
      </c>
      <c r="AD5" s="137">
        <v>2</v>
      </c>
      <c r="AE5" s="139">
        <f t="shared" si="7"/>
        <v>4</v>
      </c>
      <c r="AF5" s="136">
        <v>0</v>
      </c>
      <c r="AG5" s="137">
        <v>3</v>
      </c>
      <c r="AH5" s="138">
        <f t="shared" si="8"/>
        <v>3</v>
      </c>
      <c r="AI5" s="137">
        <v>0</v>
      </c>
      <c r="AJ5" s="137">
        <v>0</v>
      </c>
      <c r="AK5" s="138">
        <f t="shared" si="9"/>
        <v>0</v>
      </c>
    </row>
    <row r="6" spans="1:37" ht="12.75">
      <c r="A6" s="135" t="s">
        <v>13</v>
      </c>
      <c r="B6" s="136">
        <v>0</v>
      </c>
      <c r="C6" s="137">
        <v>1</v>
      </c>
      <c r="D6" s="138">
        <f>B6+C6</f>
        <v>1</v>
      </c>
      <c r="E6" s="137">
        <v>0</v>
      </c>
      <c r="F6" s="137">
        <v>3</v>
      </c>
      <c r="G6" s="139">
        <f>E6+F6</f>
        <v>3</v>
      </c>
      <c r="H6" s="136">
        <v>1</v>
      </c>
      <c r="I6" s="137">
        <v>1</v>
      </c>
      <c r="J6" s="138">
        <f t="shared" si="0"/>
        <v>2</v>
      </c>
      <c r="K6" s="136">
        <v>1</v>
      </c>
      <c r="L6" s="137">
        <v>0</v>
      </c>
      <c r="M6" s="138">
        <f t="shared" si="1"/>
        <v>1</v>
      </c>
      <c r="N6" s="136">
        <v>0</v>
      </c>
      <c r="O6" s="137">
        <v>0</v>
      </c>
      <c r="P6" s="138">
        <f t="shared" si="2"/>
        <v>0</v>
      </c>
      <c r="Q6" s="136">
        <v>0</v>
      </c>
      <c r="R6" s="137">
        <v>0</v>
      </c>
      <c r="S6" s="138">
        <f t="shared" si="3"/>
        <v>0</v>
      </c>
      <c r="T6" s="136">
        <v>0</v>
      </c>
      <c r="U6" s="137">
        <v>2</v>
      </c>
      <c r="V6" s="138">
        <f t="shared" si="4"/>
        <v>2</v>
      </c>
      <c r="W6" s="136">
        <v>0</v>
      </c>
      <c r="X6" s="137">
        <v>1</v>
      </c>
      <c r="Y6" s="138">
        <f t="shared" si="5"/>
        <v>1</v>
      </c>
      <c r="Z6" s="136">
        <v>0</v>
      </c>
      <c r="AA6" s="137">
        <v>1</v>
      </c>
      <c r="AB6" s="138">
        <f t="shared" si="6"/>
        <v>1</v>
      </c>
      <c r="AC6" s="137">
        <v>0</v>
      </c>
      <c r="AD6" s="137">
        <v>1</v>
      </c>
      <c r="AE6" s="139">
        <f t="shared" si="7"/>
        <v>1</v>
      </c>
      <c r="AF6" s="136">
        <v>0</v>
      </c>
      <c r="AG6" s="137">
        <v>1</v>
      </c>
      <c r="AH6" s="138">
        <f t="shared" si="8"/>
        <v>1</v>
      </c>
      <c r="AI6" s="137">
        <v>0</v>
      </c>
      <c r="AJ6" s="137">
        <v>0</v>
      </c>
      <c r="AK6" s="138">
        <f t="shared" si="9"/>
        <v>0</v>
      </c>
    </row>
    <row r="7" spans="1:37" ht="12.75">
      <c r="A7" s="135" t="s">
        <v>14</v>
      </c>
      <c r="B7" s="136">
        <v>0</v>
      </c>
      <c r="C7" s="137">
        <v>0</v>
      </c>
      <c r="D7" s="138">
        <f>B7+C7</f>
        <v>0</v>
      </c>
      <c r="E7" s="137">
        <v>2</v>
      </c>
      <c r="F7" s="137">
        <v>4</v>
      </c>
      <c r="G7" s="139">
        <f>F7+E7</f>
        <v>6</v>
      </c>
      <c r="H7" s="136">
        <v>0</v>
      </c>
      <c r="I7" s="137">
        <v>0</v>
      </c>
      <c r="J7" s="138">
        <f t="shared" si="0"/>
        <v>0</v>
      </c>
      <c r="K7" s="136">
        <v>2</v>
      </c>
      <c r="L7" s="137">
        <v>0</v>
      </c>
      <c r="M7" s="138">
        <f t="shared" si="1"/>
        <v>2</v>
      </c>
      <c r="N7" s="136">
        <v>0</v>
      </c>
      <c r="O7" s="137">
        <v>0</v>
      </c>
      <c r="P7" s="138">
        <f t="shared" si="2"/>
        <v>0</v>
      </c>
      <c r="Q7" s="136">
        <v>0</v>
      </c>
      <c r="R7" s="137">
        <v>0</v>
      </c>
      <c r="S7" s="138">
        <f t="shared" si="3"/>
        <v>0</v>
      </c>
      <c r="T7" s="136">
        <v>3</v>
      </c>
      <c r="U7" s="137">
        <v>3</v>
      </c>
      <c r="V7" s="138">
        <f t="shared" si="4"/>
        <v>6</v>
      </c>
      <c r="W7" s="136">
        <v>2</v>
      </c>
      <c r="X7" s="137">
        <v>2</v>
      </c>
      <c r="Y7" s="138">
        <f t="shared" si="5"/>
        <v>4</v>
      </c>
      <c r="Z7" s="136">
        <v>0</v>
      </c>
      <c r="AA7" s="137">
        <v>0</v>
      </c>
      <c r="AB7" s="138">
        <f t="shared" si="6"/>
        <v>0</v>
      </c>
      <c r="AC7" s="137">
        <v>3</v>
      </c>
      <c r="AD7" s="137">
        <v>3</v>
      </c>
      <c r="AE7" s="139">
        <f t="shared" si="7"/>
        <v>6</v>
      </c>
      <c r="AF7" s="136">
        <v>0</v>
      </c>
      <c r="AG7" s="137">
        <v>0</v>
      </c>
      <c r="AH7" s="138">
        <f t="shared" si="8"/>
        <v>0</v>
      </c>
      <c r="AI7" s="137">
        <v>1</v>
      </c>
      <c r="AJ7" s="137">
        <v>0</v>
      </c>
      <c r="AK7" s="138">
        <f t="shared" si="9"/>
        <v>1</v>
      </c>
    </row>
    <row r="8" spans="1:37" s="134" customFormat="1" ht="43.5" customHeight="1">
      <c r="A8" s="140" t="s">
        <v>15</v>
      </c>
      <c r="B8" s="141">
        <f>B3+B4-B5+B6-B7</f>
        <v>1180</v>
      </c>
      <c r="C8" s="142">
        <f>C3+C4-C5+C6-C7</f>
        <v>1208</v>
      </c>
      <c r="D8" s="143">
        <f>B8+C8</f>
        <v>2388</v>
      </c>
      <c r="E8" s="142">
        <f>E3+E4-E5+E6-E7</f>
        <v>1177</v>
      </c>
      <c r="F8" s="142">
        <f>F3+F4-F5+F6-F7</f>
        <v>1206</v>
      </c>
      <c r="G8" s="144">
        <f>E8+F8</f>
        <v>2383</v>
      </c>
      <c r="H8" s="141">
        <f>H3+H4-H5+H6-H7</f>
        <v>1178</v>
      </c>
      <c r="I8" s="142">
        <f>I3+I4-I5+I6-I7</f>
        <v>1207</v>
      </c>
      <c r="J8" s="143">
        <f t="shared" si="0"/>
        <v>2385</v>
      </c>
      <c r="K8" s="141">
        <f>K3+K4-K5+K6-K7</f>
        <v>1176</v>
      </c>
      <c r="L8" s="142">
        <f>L3+L4-L5+L6-L7</f>
        <v>1204</v>
      </c>
      <c r="M8" s="143">
        <f t="shared" si="1"/>
        <v>2380</v>
      </c>
      <c r="N8" s="141">
        <f>N3+N4-N5+N6-N7</f>
        <v>1173</v>
      </c>
      <c r="O8" s="142">
        <f>O3+O4-O5+O6-O7</f>
        <v>1203</v>
      </c>
      <c r="P8" s="143">
        <f t="shared" si="2"/>
        <v>2376</v>
      </c>
      <c r="Q8" s="141">
        <f>Q3+Q4-Q5+Q6-Q7</f>
        <v>1170</v>
      </c>
      <c r="R8" s="142">
        <f>R3+R4-R5+R6-R7</f>
        <v>1203</v>
      </c>
      <c r="S8" s="143">
        <f t="shared" si="3"/>
        <v>2373</v>
      </c>
      <c r="T8" s="141">
        <f>T3+T4-T5+T6-T7</f>
        <v>1167</v>
      </c>
      <c r="U8" s="142">
        <f>U3+U4-U5+U6-U7</f>
        <v>1201</v>
      </c>
      <c r="V8" s="143">
        <f t="shared" si="4"/>
        <v>2368</v>
      </c>
      <c r="W8" s="141">
        <f>W3+W4-W5+W6-W7</f>
        <v>1167</v>
      </c>
      <c r="X8" s="142">
        <f>X3+X4-X5+X6-X7</f>
        <v>1200</v>
      </c>
      <c r="Y8" s="143">
        <f t="shared" si="5"/>
        <v>2367</v>
      </c>
      <c r="Z8" s="141">
        <f>Z3+Z4-Z5+Z6-Z7</f>
        <v>1167</v>
      </c>
      <c r="AA8" s="142">
        <f>AA3+AA4-AA5+AA6-AA7</f>
        <v>1201</v>
      </c>
      <c r="AB8" s="143">
        <f t="shared" si="6"/>
        <v>2368</v>
      </c>
      <c r="AC8" s="142">
        <f>AC3+AC4-AC5+AC6-AC7</f>
        <v>1167</v>
      </c>
      <c r="AD8" s="142">
        <f>AD3+AD4-AD5+AD6-AD7</f>
        <v>1197</v>
      </c>
      <c r="AE8" s="144">
        <f t="shared" si="7"/>
        <v>2364</v>
      </c>
      <c r="AF8" s="141">
        <f>AF3+AF4-AF5+AF6-AF7</f>
        <v>1168</v>
      </c>
      <c r="AG8" s="142">
        <f>AG3+AG4-AG5+AG6-AG7</f>
        <v>1195</v>
      </c>
      <c r="AH8" s="143">
        <f t="shared" si="8"/>
        <v>2363</v>
      </c>
      <c r="AI8" s="142">
        <f>AI3+AI4-AI5+AI6-AI7</f>
        <v>1168</v>
      </c>
      <c r="AJ8" s="142">
        <f>AJ3+AJ4-AJ5+AJ6-AJ7</f>
        <v>1196</v>
      </c>
      <c r="AK8" s="143">
        <f t="shared" si="9"/>
        <v>2364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1</v>
      </c>
      <c r="C10" s="151">
        <f>C8-C3</f>
        <v>-1</v>
      </c>
      <c r="D10" s="152">
        <f>C10+B10</f>
        <v>0</v>
      </c>
      <c r="E10" s="151">
        <f>E8-E3</f>
        <v>-3</v>
      </c>
      <c r="F10" s="151">
        <f>F8-F3</f>
        <v>-2</v>
      </c>
      <c r="G10" s="153">
        <f>F10+E10</f>
        <v>-5</v>
      </c>
      <c r="H10" s="150">
        <f>H8-H3</f>
        <v>1</v>
      </c>
      <c r="I10" s="151">
        <f>I8-I3</f>
        <v>1</v>
      </c>
      <c r="J10" s="152">
        <f>I10+H10</f>
        <v>2</v>
      </c>
      <c r="K10" s="150">
        <f>K8-K3</f>
        <v>-2</v>
      </c>
      <c r="L10" s="151">
        <f>L8-L3</f>
        <v>-3</v>
      </c>
      <c r="M10" s="152">
        <f>L10+K10</f>
        <v>-5</v>
      </c>
      <c r="N10" s="150">
        <f>N8-N3</f>
        <v>-3</v>
      </c>
      <c r="O10" s="151">
        <f>O8-O3</f>
        <v>-1</v>
      </c>
      <c r="P10" s="152">
        <f>O10+N10</f>
        <v>-4</v>
      </c>
      <c r="Q10" s="150">
        <f>Q8-Q3</f>
        <v>-3</v>
      </c>
      <c r="R10" s="151">
        <f>R8-R3</f>
        <v>0</v>
      </c>
      <c r="S10" s="152">
        <f>R10+Q10</f>
        <v>-3</v>
      </c>
      <c r="T10" s="150">
        <f>T8-T3</f>
        <v>-3</v>
      </c>
      <c r="U10" s="151">
        <f>U8-U3</f>
        <v>-2</v>
      </c>
      <c r="V10" s="152">
        <f>U10+T10</f>
        <v>-5</v>
      </c>
      <c r="W10" s="150">
        <f>W8-W3</f>
        <v>0</v>
      </c>
      <c r="X10" s="151">
        <f>X8-X3</f>
        <v>-1</v>
      </c>
      <c r="Y10" s="152">
        <f>X10+W10</f>
        <v>-1</v>
      </c>
      <c r="Z10" s="150">
        <f>Z8-Z3</f>
        <v>0</v>
      </c>
      <c r="AA10" s="151">
        <f>AA8-AA3</f>
        <v>1</v>
      </c>
      <c r="AB10" s="152">
        <f>AA10+Z10</f>
        <v>1</v>
      </c>
      <c r="AC10" s="151">
        <f>AC8-AC3</f>
        <v>0</v>
      </c>
      <c r="AD10" s="151">
        <f>AD8-AD3</f>
        <v>-4</v>
      </c>
      <c r="AE10" s="153">
        <f>AD10+AC10</f>
        <v>-4</v>
      </c>
      <c r="AF10" s="150">
        <f>AF8-AF3</f>
        <v>1</v>
      </c>
      <c r="AG10" s="151">
        <f>AG8-AG3</f>
        <v>-2</v>
      </c>
      <c r="AH10" s="152">
        <f>AG10+AF10</f>
        <v>-1</v>
      </c>
      <c r="AI10" s="151">
        <f>AI8-AI3</f>
        <v>0</v>
      </c>
      <c r="AJ10" s="151">
        <f>AJ8-AJ3</f>
        <v>1</v>
      </c>
      <c r="AK10" s="152">
        <f>AJ10+AI10</f>
        <v>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1.023728813559322</v>
      </c>
      <c r="D12" s="158"/>
      <c r="E12" s="157">
        <f>1</f>
        <v>1</v>
      </c>
      <c r="F12" s="157">
        <f>F8/E8</f>
        <v>1.0246389124893798</v>
      </c>
      <c r="G12" s="159"/>
      <c r="H12" s="156">
        <f>1</f>
        <v>1</v>
      </c>
      <c r="I12" s="157">
        <f>I8/H8</f>
        <v>1.0246179966044142</v>
      </c>
      <c r="J12" s="158"/>
      <c r="K12" s="156">
        <f>1</f>
        <v>1</v>
      </c>
      <c r="L12" s="157">
        <f>L8/K8</f>
        <v>1.0238095238095237</v>
      </c>
      <c r="M12" s="158"/>
      <c r="N12" s="156">
        <f>1</f>
        <v>1</v>
      </c>
      <c r="O12" s="157">
        <f>O8/N8</f>
        <v>1.0255754475703325</v>
      </c>
      <c r="P12" s="158"/>
      <c r="Q12" s="156">
        <f>1</f>
        <v>1</v>
      </c>
      <c r="R12" s="157">
        <f>R8/Q8</f>
        <v>1.028205128205128</v>
      </c>
      <c r="S12" s="158"/>
      <c r="T12" s="156">
        <f>1</f>
        <v>1</v>
      </c>
      <c r="U12" s="157">
        <f>U8/T8</f>
        <v>1.0291345329905741</v>
      </c>
      <c r="V12" s="158"/>
      <c r="W12" s="156">
        <f>1</f>
        <v>1</v>
      </c>
      <c r="X12" s="157">
        <f>X8/W8</f>
        <v>1.0282776349614395</v>
      </c>
      <c r="Y12" s="158"/>
      <c r="Z12" s="156">
        <f>1</f>
        <v>1</v>
      </c>
      <c r="AA12" s="157">
        <f>AA8/Z8</f>
        <v>1.0291345329905741</v>
      </c>
      <c r="AB12" s="158"/>
      <c r="AC12" s="157">
        <f>1</f>
        <v>1</v>
      </c>
      <c r="AD12" s="157">
        <f>AD8/AC8</f>
        <v>1.025706940874036</v>
      </c>
      <c r="AE12" s="159"/>
      <c r="AF12" s="156">
        <f>1</f>
        <v>1</v>
      </c>
      <c r="AG12" s="157">
        <f>AG8/AF8</f>
        <v>1.0231164383561644</v>
      </c>
      <c r="AH12" s="158"/>
      <c r="AI12" s="157">
        <f>1</f>
        <v>1</v>
      </c>
      <c r="AJ12" s="157">
        <f>AJ8/AI8</f>
        <v>1.023972602739726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0.997457627118644</v>
      </c>
      <c r="F14" s="167">
        <f t="shared" si="10"/>
        <v>0.9983443708609272</v>
      </c>
      <c r="G14" s="168">
        <f t="shared" si="10"/>
        <v>0.9979061976549414</v>
      </c>
      <c r="H14" s="169">
        <f t="shared" si="10"/>
        <v>1.0008496176720476</v>
      </c>
      <c r="I14" s="167">
        <f t="shared" si="10"/>
        <v>1.0008291873963515</v>
      </c>
      <c r="J14" s="170">
        <f t="shared" si="10"/>
        <v>1.0008392782207303</v>
      </c>
      <c r="K14" s="169">
        <f t="shared" si="10"/>
        <v>0.99830220713073</v>
      </c>
      <c r="L14" s="167">
        <f t="shared" si="10"/>
        <v>0.9975144987572494</v>
      </c>
      <c r="M14" s="170">
        <f t="shared" si="10"/>
        <v>0.9979035639412998</v>
      </c>
      <c r="N14" s="169">
        <f t="shared" si="10"/>
        <v>0.9974489795918368</v>
      </c>
      <c r="O14" s="167">
        <f t="shared" si="10"/>
        <v>0.9991694352159468</v>
      </c>
      <c r="P14" s="170">
        <f t="shared" si="10"/>
        <v>0.9983193277310924</v>
      </c>
      <c r="Q14" s="169">
        <f t="shared" si="10"/>
        <v>0.9974424552429667</v>
      </c>
      <c r="R14" s="167">
        <f t="shared" si="10"/>
        <v>1</v>
      </c>
      <c r="S14" s="170">
        <f t="shared" si="10"/>
        <v>0.9987373737373737</v>
      </c>
      <c r="T14" s="169">
        <f t="shared" si="10"/>
        <v>0.9974358974358974</v>
      </c>
      <c r="U14" s="167">
        <f t="shared" si="10"/>
        <v>0.99833748960931</v>
      </c>
      <c r="V14" s="170">
        <f t="shared" si="10"/>
        <v>0.9978929624947324</v>
      </c>
      <c r="W14" s="169">
        <f t="shared" si="10"/>
        <v>1</v>
      </c>
      <c r="X14" s="167">
        <f t="shared" si="10"/>
        <v>0.9991673605328892</v>
      </c>
      <c r="Y14" s="170">
        <f t="shared" si="10"/>
        <v>0.9995777027027027</v>
      </c>
      <c r="Z14" s="169">
        <f t="shared" si="10"/>
        <v>1</v>
      </c>
      <c r="AA14" s="167">
        <f t="shared" si="10"/>
        <v>1.0008333333333332</v>
      </c>
      <c r="AB14" s="170">
        <f t="shared" si="10"/>
        <v>1.0004224757076468</v>
      </c>
      <c r="AC14" s="167">
        <f t="shared" si="10"/>
        <v>1</v>
      </c>
      <c r="AD14" s="167">
        <f t="shared" si="10"/>
        <v>0.9966694421315571</v>
      </c>
      <c r="AE14" s="168">
        <f t="shared" si="10"/>
        <v>0.9983108108108109</v>
      </c>
      <c r="AF14" s="169">
        <f t="shared" si="10"/>
        <v>1.0008568980291346</v>
      </c>
      <c r="AG14" s="167">
        <f t="shared" si="10"/>
        <v>0.9983291562238931</v>
      </c>
      <c r="AH14" s="170">
        <f t="shared" si="10"/>
        <v>0.9995769881556683</v>
      </c>
      <c r="AI14" s="167">
        <f t="shared" si="10"/>
        <v>1</v>
      </c>
      <c r="AJ14" s="167">
        <f t="shared" si="10"/>
        <v>1.000836820083682</v>
      </c>
      <c r="AK14" s="170">
        <f t="shared" si="10"/>
        <v>1.0004231908590775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38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16</v>
      </c>
      <c r="F18" s="176">
        <f t="shared" si="11"/>
        <v>5</v>
      </c>
      <c r="G18" s="177">
        <f>SUM(E18:F18)</f>
        <v>21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16</v>
      </c>
      <c r="F19" s="176">
        <f t="shared" si="11"/>
        <v>17</v>
      </c>
      <c r="G19" s="177">
        <f>SUM(E19:F19)</f>
        <v>33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2</v>
      </c>
      <c r="F20" s="176">
        <f t="shared" si="11"/>
        <v>11</v>
      </c>
      <c r="G20" s="177">
        <f>SUM(F20+E20)</f>
        <v>13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13</v>
      </c>
      <c r="F21" s="178">
        <f t="shared" si="11"/>
        <v>12</v>
      </c>
      <c r="G21" s="179">
        <f>SUM(E21:F21)</f>
        <v>25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1180</v>
      </c>
      <c r="C29" s="189">
        <f>C8</f>
        <v>1208</v>
      </c>
      <c r="D29" s="190">
        <f>D8</f>
        <v>2388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1177</v>
      </c>
      <c r="C30" s="189">
        <f>F8</f>
        <v>1206</v>
      </c>
      <c r="D30" s="190">
        <f>G8</f>
        <v>2383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1178</v>
      </c>
      <c r="C31" s="189">
        <f>I8</f>
        <v>1207</v>
      </c>
      <c r="D31" s="190">
        <f aca="true" t="shared" si="12" ref="D31:D40">B31+C31</f>
        <v>2385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1176</v>
      </c>
      <c r="C32" s="189">
        <f>L8</f>
        <v>1204</v>
      </c>
      <c r="D32" s="190">
        <f t="shared" si="12"/>
        <v>2380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1173</v>
      </c>
      <c r="C33" s="189">
        <f>O8</f>
        <v>1203</v>
      </c>
      <c r="D33" s="190">
        <f t="shared" si="12"/>
        <v>2376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1170</v>
      </c>
      <c r="C34" s="189">
        <f>R8</f>
        <v>1203</v>
      </c>
      <c r="D34" s="190">
        <f t="shared" si="12"/>
        <v>2373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1167</v>
      </c>
      <c r="C35" s="189">
        <f>U8</f>
        <v>1201</v>
      </c>
      <c r="D35" s="190">
        <f t="shared" si="12"/>
        <v>2368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1167</v>
      </c>
      <c r="C36" s="189">
        <f>X8</f>
        <v>1200</v>
      </c>
      <c r="D36" s="190">
        <f t="shared" si="12"/>
        <v>2367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1167</v>
      </c>
      <c r="C37" s="189">
        <f>AA8</f>
        <v>1201</v>
      </c>
      <c r="D37" s="190">
        <f t="shared" si="12"/>
        <v>2368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1167</v>
      </c>
      <c r="C38" s="189">
        <f>AD8</f>
        <v>1197</v>
      </c>
      <c r="D38" s="190">
        <f t="shared" si="12"/>
        <v>2364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1168</v>
      </c>
      <c r="C39" s="189">
        <f>AG8</f>
        <v>1195</v>
      </c>
      <c r="D39" s="190">
        <f t="shared" si="12"/>
        <v>2363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1168</v>
      </c>
      <c r="C40" s="193">
        <f>AJ8</f>
        <v>1196</v>
      </c>
      <c r="D40" s="194">
        <f t="shared" si="12"/>
        <v>2364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21:D21"/>
    <mergeCell ref="A16:G16"/>
    <mergeCell ref="A17:D17"/>
    <mergeCell ref="A18:D18"/>
    <mergeCell ref="A19:D19"/>
    <mergeCell ref="A20:D20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/>
  <pageMargins left="0.5905511811023623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4" max="42" man="1"/>
    <brk id="19" max="42" man="1"/>
    <brk id="34" max="42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N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X20" sqref="O19:X20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2009'!AI8)</f>
        <v>1168</v>
      </c>
      <c r="C3" s="129">
        <f>SUM('pohyb obyv 2009'!AJ8)</f>
        <v>1196</v>
      </c>
      <c r="D3" s="130">
        <f>SUM(B3:C3)</f>
        <v>2364</v>
      </c>
      <c r="E3" s="131">
        <f>B8</f>
        <v>1168</v>
      </c>
      <c r="F3" s="131">
        <f>C8</f>
        <v>1192</v>
      </c>
      <c r="G3" s="132">
        <f>E3+F3</f>
        <v>2360</v>
      </c>
      <c r="H3" s="133">
        <f>E8</f>
        <v>1167</v>
      </c>
      <c r="I3" s="131">
        <f>F8</f>
        <v>1193</v>
      </c>
      <c r="J3" s="130">
        <f aca="true" t="shared" si="0" ref="J3:J8">H3+I3</f>
        <v>2360</v>
      </c>
      <c r="K3" s="133">
        <f>H8</f>
        <v>1170</v>
      </c>
      <c r="L3" s="131">
        <f>I8</f>
        <v>1189</v>
      </c>
      <c r="M3" s="130">
        <f aca="true" t="shared" si="1" ref="M3:M8">K3+L3</f>
        <v>2359</v>
      </c>
      <c r="N3" s="133">
        <f>K8</f>
        <v>1172</v>
      </c>
      <c r="O3" s="131">
        <f>L8</f>
        <v>1187</v>
      </c>
      <c r="P3" s="130">
        <f aca="true" t="shared" si="2" ref="P3:P8">N3+O3</f>
        <v>2359</v>
      </c>
      <c r="Q3" s="133">
        <f>N8</f>
        <v>1169</v>
      </c>
      <c r="R3" s="131">
        <f>O8</f>
        <v>1187</v>
      </c>
      <c r="S3" s="130">
        <f aca="true" t="shared" si="3" ref="S3:S8">Q3+R3</f>
        <v>2356</v>
      </c>
      <c r="T3" s="133">
        <f>Q8</f>
        <v>1167</v>
      </c>
      <c r="U3" s="131">
        <f>R8</f>
        <v>1188</v>
      </c>
      <c r="V3" s="130">
        <f aca="true" t="shared" si="4" ref="V3:V8">T3+U3</f>
        <v>2355</v>
      </c>
      <c r="W3" s="133">
        <f>T8</f>
        <v>1168</v>
      </c>
      <c r="X3" s="131">
        <f>U8</f>
        <v>1189</v>
      </c>
      <c r="Y3" s="130">
        <f aca="true" t="shared" si="5" ref="Y3:Y8">W3+X3</f>
        <v>2357</v>
      </c>
      <c r="Z3" s="133">
        <f>W8</f>
        <v>1168</v>
      </c>
      <c r="AA3" s="131">
        <f>X8</f>
        <v>1186</v>
      </c>
      <c r="AB3" s="130">
        <f aca="true" t="shared" si="6" ref="AB3:AB8">Z3+AA3</f>
        <v>2354</v>
      </c>
      <c r="AC3" s="131">
        <f>Z8</f>
        <v>1167</v>
      </c>
      <c r="AD3" s="131">
        <f>AA8</f>
        <v>1179</v>
      </c>
      <c r="AE3" s="132">
        <f aca="true" t="shared" si="7" ref="AE3:AE8">AC3+AD3</f>
        <v>2346</v>
      </c>
      <c r="AF3" s="133">
        <f>AC8</f>
        <v>1168</v>
      </c>
      <c r="AG3" s="131">
        <f>AD8</f>
        <v>1178</v>
      </c>
      <c r="AH3" s="130">
        <f aca="true" t="shared" si="8" ref="AH3:AH8">AF3+AG3</f>
        <v>2346</v>
      </c>
      <c r="AI3" s="131">
        <f>AF8</f>
        <v>1167</v>
      </c>
      <c r="AJ3" s="131">
        <f>AG8</f>
        <v>1176</v>
      </c>
      <c r="AK3" s="130">
        <f aca="true" t="shared" si="9" ref="AK3:AK8">AI3+AJ3</f>
        <v>2343</v>
      </c>
    </row>
    <row r="4" spans="1:37" ht="12.75">
      <c r="A4" s="135" t="s">
        <v>11</v>
      </c>
      <c r="B4" s="136">
        <v>0</v>
      </c>
      <c r="C4" s="137">
        <v>0</v>
      </c>
      <c r="D4" s="138">
        <f>B4+C4</f>
        <v>0</v>
      </c>
      <c r="E4" s="137">
        <v>0</v>
      </c>
      <c r="F4" s="137">
        <v>2</v>
      </c>
      <c r="G4" s="139">
        <f>E4+F4</f>
        <v>2</v>
      </c>
      <c r="H4" s="136">
        <v>4</v>
      </c>
      <c r="I4" s="137">
        <v>0</v>
      </c>
      <c r="J4" s="138">
        <f t="shared" si="0"/>
        <v>4</v>
      </c>
      <c r="K4" s="136">
        <v>1</v>
      </c>
      <c r="L4" s="137">
        <v>0</v>
      </c>
      <c r="M4" s="138">
        <f t="shared" si="1"/>
        <v>1</v>
      </c>
      <c r="N4" s="136">
        <v>0</v>
      </c>
      <c r="O4" s="137">
        <v>0</v>
      </c>
      <c r="P4" s="138">
        <f t="shared" si="2"/>
        <v>0</v>
      </c>
      <c r="Q4" s="136">
        <v>1</v>
      </c>
      <c r="R4" s="137">
        <v>1</v>
      </c>
      <c r="S4" s="138">
        <f t="shared" si="3"/>
        <v>2</v>
      </c>
      <c r="T4" s="136">
        <v>2</v>
      </c>
      <c r="U4" s="137">
        <v>0</v>
      </c>
      <c r="V4" s="138">
        <f t="shared" si="4"/>
        <v>2</v>
      </c>
      <c r="W4" s="136">
        <v>1</v>
      </c>
      <c r="X4" s="137">
        <v>1</v>
      </c>
      <c r="Y4" s="138">
        <f t="shared" si="5"/>
        <v>2</v>
      </c>
      <c r="Z4" s="136">
        <v>2</v>
      </c>
      <c r="AA4" s="137">
        <v>0</v>
      </c>
      <c r="AB4" s="138">
        <f t="shared" si="6"/>
        <v>2</v>
      </c>
      <c r="AC4" s="137">
        <v>0</v>
      </c>
      <c r="AD4" s="137">
        <v>0</v>
      </c>
      <c r="AE4" s="139">
        <f t="shared" si="7"/>
        <v>0</v>
      </c>
      <c r="AF4" s="136">
        <v>0</v>
      </c>
      <c r="AG4" s="137">
        <v>0</v>
      </c>
      <c r="AH4" s="138">
        <f t="shared" si="8"/>
        <v>0</v>
      </c>
      <c r="AI4" s="137">
        <v>1</v>
      </c>
      <c r="AJ4" s="137">
        <v>0</v>
      </c>
      <c r="AK4" s="138">
        <f t="shared" si="9"/>
        <v>1</v>
      </c>
    </row>
    <row r="5" spans="1:37" ht="12.75">
      <c r="A5" s="135" t="s">
        <v>12</v>
      </c>
      <c r="B5" s="136">
        <v>0</v>
      </c>
      <c r="C5" s="137">
        <v>2</v>
      </c>
      <c r="D5" s="138">
        <f>B5+C5</f>
        <v>2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4</v>
      </c>
      <c r="J5" s="138">
        <f t="shared" si="0"/>
        <v>5</v>
      </c>
      <c r="K5" s="136">
        <v>0</v>
      </c>
      <c r="L5" s="137">
        <v>0</v>
      </c>
      <c r="M5" s="138">
        <f t="shared" si="1"/>
        <v>0</v>
      </c>
      <c r="N5" s="136">
        <v>2</v>
      </c>
      <c r="O5" s="137">
        <v>1</v>
      </c>
      <c r="P5" s="138">
        <f t="shared" si="2"/>
        <v>3</v>
      </c>
      <c r="Q5" s="136">
        <v>1</v>
      </c>
      <c r="R5" s="137">
        <v>0</v>
      </c>
      <c r="S5" s="138">
        <f t="shared" si="3"/>
        <v>1</v>
      </c>
      <c r="T5" s="136">
        <v>0</v>
      </c>
      <c r="U5" s="137">
        <v>0</v>
      </c>
      <c r="V5" s="138">
        <f t="shared" si="4"/>
        <v>0</v>
      </c>
      <c r="W5" s="136">
        <v>1</v>
      </c>
      <c r="X5" s="137">
        <v>3</v>
      </c>
      <c r="Y5" s="138">
        <f t="shared" si="5"/>
        <v>4</v>
      </c>
      <c r="Z5" s="136">
        <v>0</v>
      </c>
      <c r="AA5" s="137">
        <v>2</v>
      </c>
      <c r="AB5" s="138">
        <f t="shared" si="6"/>
        <v>2</v>
      </c>
      <c r="AC5" s="137">
        <v>1</v>
      </c>
      <c r="AD5" s="137">
        <v>1</v>
      </c>
      <c r="AE5" s="139">
        <f t="shared" si="7"/>
        <v>2</v>
      </c>
      <c r="AF5" s="136">
        <v>0</v>
      </c>
      <c r="AG5" s="137">
        <v>0</v>
      </c>
      <c r="AH5" s="138">
        <f t="shared" si="8"/>
        <v>0</v>
      </c>
      <c r="AI5" s="137">
        <v>2</v>
      </c>
      <c r="AJ5" s="137">
        <v>1</v>
      </c>
      <c r="AK5" s="138">
        <f t="shared" si="9"/>
        <v>3</v>
      </c>
    </row>
    <row r="6" spans="1:37" ht="12.75">
      <c r="A6" s="135" t="s">
        <v>13</v>
      </c>
      <c r="B6" s="136">
        <v>1</v>
      </c>
      <c r="C6" s="137">
        <v>0</v>
      </c>
      <c r="D6" s="138">
        <f>B6+C6</f>
        <v>1</v>
      </c>
      <c r="E6" s="137">
        <v>0</v>
      </c>
      <c r="F6" s="137">
        <v>0</v>
      </c>
      <c r="G6" s="139">
        <f>E6+F6</f>
        <v>0</v>
      </c>
      <c r="H6" s="136">
        <v>0</v>
      </c>
      <c r="I6" s="137">
        <v>1</v>
      </c>
      <c r="J6" s="138">
        <f t="shared" si="0"/>
        <v>1</v>
      </c>
      <c r="K6" s="136">
        <v>1</v>
      </c>
      <c r="L6" s="137">
        <v>1</v>
      </c>
      <c r="M6" s="138">
        <f t="shared" si="1"/>
        <v>2</v>
      </c>
      <c r="N6" s="136">
        <v>1</v>
      </c>
      <c r="O6" s="137">
        <v>3</v>
      </c>
      <c r="P6" s="138">
        <f t="shared" si="2"/>
        <v>4</v>
      </c>
      <c r="Q6" s="136">
        <v>0</v>
      </c>
      <c r="R6" s="137">
        <v>1</v>
      </c>
      <c r="S6" s="138">
        <f t="shared" si="3"/>
        <v>1</v>
      </c>
      <c r="T6" s="136">
        <v>1</v>
      </c>
      <c r="U6" s="137">
        <v>2</v>
      </c>
      <c r="V6" s="138">
        <f t="shared" si="4"/>
        <v>3</v>
      </c>
      <c r="W6" s="136">
        <v>2</v>
      </c>
      <c r="X6" s="137">
        <v>3</v>
      </c>
      <c r="Y6" s="138">
        <f t="shared" si="5"/>
        <v>5</v>
      </c>
      <c r="Z6" s="136">
        <v>1</v>
      </c>
      <c r="AA6" s="137">
        <v>2</v>
      </c>
      <c r="AB6" s="138">
        <f t="shared" si="6"/>
        <v>3</v>
      </c>
      <c r="AC6" s="137">
        <v>2</v>
      </c>
      <c r="AD6" s="137">
        <v>1</v>
      </c>
      <c r="AE6" s="139">
        <f t="shared" si="7"/>
        <v>3</v>
      </c>
      <c r="AF6" s="136">
        <v>0</v>
      </c>
      <c r="AG6" s="137">
        <v>0</v>
      </c>
      <c r="AH6" s="138">
        <f t="shared" si="8"/>
        <v>0</v>
      </c>
      <c r="AI6" s="137">
        <v>1</v>
      </c>
      <c r="AJ6" s="137">
        <v>3</v>
      </c>
      <c r="AK6" s="138">
        <f t="shared" si="9"/>
        <v>4</v>
      </c>
    </row>
    <row r="7" spans="1:37" ht="12.75">
      <c r="A7" s="135" t="s">
        <v>14</v>
      </c>
      <c r="B7" s="136">
        <v>1</v>
      </c>
      <c r="C7" s="137">
        <v>2</v>
      </c>
      <c r="D7" s="138">
        <f>B7+C7</f>
        <v>3</v>
      </c>
      <c r="E7" s="137">
        <v>0</v>
      </c>
      <c r="F7" s="137">
        <v>0</v>
      </c>
      <c r="G7" s="139">
        <f>F7+E7</f>
        <v>0</v>
      </c>
      <c r="H7" s="136">
        <v>0</v>
      </c>
      <c r="I7" s="137">
        <v>1</v>
      </c>
      <c r="J7" s="138">
        <f t="shared" si="0"/>
        <v>1</v>
      </c>
      <c r="K7" s="136">
        <v>0</v>
      </c>
      <c r="L7" s="137">
        <v>3</v>
      </c>
      <c r="M7" s="138">
        <f t="shared" si="1"/>
        <v>3</v>
      </c>
      <c r="N7" s="136">
        <v>2</v>
      </c>
      <c r="O7" s="137">
        <v>2</v>
      </c>
      <c r="P7" s="138">
        <f t="shared" si="2"/>
        <v>4</v>
      </c>
      <c r="Q7" s="136">
        <v>2</v>
      </c>
      <c r="R7" s="137">
        <v>1</v>
      </c>
      <c r="S7" s="138">
        <f t="shared" si="3"/>
        <v>3</v>
      </c>
      <c r="T7" s="136">
        <v>2</v>
      </c>
      <c r="U7" s="137">
        <v>1</v>
      </c>
      <c r="V7" s="138">
        <f t="shared" si="4"/>
        <v>3</v>
      </c>
      <c r="W7" s="136">
        <v>2</v>
      </c>
      <c r="X7" s="137">
        <v>4</v>
      </c>
      <c r="Y7" s="138">
        <f t="shared" si="5"/>
        <v>6</v>
      </c>
      <c r="Z7" s="136">
        <v>4</v>
      </c>
      <c r="AA7" s="137">
        <v>7</v>
      </c>
      <c r="AB7" s="138">
        <f t="shared" si="6"/>
        <v>11</v>
      </c>
      <c r="AC7" s="137">
        <v>0</v>
      </c>
      <c r="AD7" s="137">
        <v>1</v>
      </c>
      <c r="AE7" s="139">
        <f t="shared" si="7"/>
        <v>1</v>
      </c>
      <c r="AF7" s="136">
        <v>1</v>
      </c>
      <c r="AG7" s="137">
        <v>2</v>
      </c>
      <c r="AH7" s="138">
        <f t="shared" si="8"/>
        <v>3</v>
      </c>
      <c r="AI7" s="137">
        <v>2</v>
      </c>
      <c r="AJ7" s="137">
        <v>1</v>
      </c>
      <c r="AK7" s="138">
        <f t="shared" si="9"/>
        <v>3</v>
      </c>
    </row>
    <row r="8" spans="1:37" s="134" customFormat="1" ht="43.5" customHeight="1">
      <c r="A8" s="140" t="s">
        <v>15</v>
      </c>
      <c r="B8" s="141">
        <f>B3+B4-B5+B6-B7</f>
        <v>1168</v>
      </c>
      <c r="C8" s="142">
        <f>C3+C4-C5+C6-C7</f>
        <v>1192</v>
      </c>
      <c r="D8" s="143">
        <f>B8+C8</f>
        <v>2360</v>
      </c>
      <c r="E8" s="142">
        <f>E3+E4-E5+E6-E7</f>
        <v>1167</v>
      </c>
      <c r="F8" s="142">
        <f>F3+F4-F5+F6-F7</f>
        <v>1193</v>
      </c>
      <c r="G8" s="144">
        <f>E8+F8</f>
        <v>2360</v>
      </c>
      <c r="H8" s="141">
        <f>H3+H4-H5+H6-H7</f>
        <v>1170</v>
      </c>
      <c r="I8" s="142">
        <f>I3+I4-I5+I6-I7</f>
        <v>1189</v>
      </c>
      <c r="J8" s="143">
        <f t="shared" si="0"/>
        <v>2359</v>
      </c>
      <c r="K8" s="141">
        <f>K3+K4-K5+K6-K7</f>
        <v>1172</v>
      </c>
      <c r="L8" s="142">
        <f>L3+L4-L5+L6-L7</f>
        <v>1187</v>
      </c>
      <c r="M8" s="143">
        <f t="shared" si="1"/>
        <v>2359</v>
      </c>
      <c r="N8" s="141">
        <f>N3+N4-N5+N6-N7</f>
        <v>1169</v>
      </c>
      <c r="O8" s="142">
        <f>O3+O4-O5+O6-O7</f>
        <v>1187</v>
      </c>
      <c r="P8" s="143">
        <f t="shared" si="2"/>
        <v>2356</v>
      </c>
      <c r="Q8" s="141">
        <f>Q3+Q4-Q5+Q6-Q7</f>
        <v>1167</v>
      </c>
      <c r="R8" s="142">
        <f>R3+R4-R5+R6-R7</f>
        <v>1188</v>
      </c>
      <c r="S8" s="143">
        <f t="shared" si="3"/>
        <v>2355</v>
      </c>
      <c r="T8" s="141">
        <f>T3+T4-T5+T6-T7</f>
        <v>1168</v>
      </c>
      <c r="U8" s="142">
        <f>U3+U4-U5+U6-U7</f>
        <v>1189</v>
      </c>
      <c r="V8" s="143">
        <f t="shared" si="4"/>
        <v>2357</v>
      </c>
      <c r="W8" s="141">
        <f>W3+W4-W5+W6-W7</f>
        <v>1168</v>
      </c>
      <c r="X8" s="142">
        <f>X3+X4-X5+X6-X7</f>
        <v>1186</v>
      </c>
      <c r="Y8" s="143">
        <f t="shared" si="5"/>
        <v>2354</v>
      </c>
      <c r="Z8" s="141">
        <f>Z3+Z4-Z5+Z6-Z7</f>
        <v>1167</v>
      </c>
      <c r="AA8" s="142">
        <f>AA3+AA4-AA5+AA6-AA7</f>
        <v>1179</v>
      </c>
      <c r="AB8" s="143">
        <f t="shared" si="6"/>
        <v>2346</v>
      </c>
      <c r="AC8" s="142">
        <f>AC3+AC4-AC5+AC6-AC7</f>
        <v>1168</v>
      </c>
      <c r="AD8" s="142">
        <f>AD3+AD4-AD5+AD6-AD7</f>
        <v>1178</v>
      </c>
      <c r="AE8" s="144">
        <f t="shared" si="7"/>
        <v>2346</v>
      </c>
      <c r="AF8" s="141">
        <f>AF3+AF4-AF5+AF6-AF7</f>
        <v>1167</v>
      </c>
      <c r="AG8" s="142">
        <f>AG3+AG4-AG5+AG6-AG7</f>
        <v>1176</v>
      </c>
      <c r="AH8" s="143">
        <f t="shared" si="8"/>
        <v>2343</v>
      </c>
      <c r="AI8" s="142">
        <f>AI3+AI4-AI5+AI6-AI7</f>
        <v>1165</v>
      </c>
      <c r="AJ8" s="142">
        <f>AJ3+AJ4-AJ5+AJ6-AJ7</f>
        <v>1177</v>
      </c>
      <c r="AK8" s="143">
        <f t="shared" si="9"/>
        <v>2342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-4</v>
      </c>
      <c r="D10" s="152">
        <f>C10+B10</f>
        <v>-4</v>
      </c>
      <c r="E10" s="151">
        <f>E8-E3</f>
        <v>-1</v>
      </c>
      <c r="F10" s="151">
        <f>F8-F3</f>
        <v>1</v>
      </c>
      <c r="G10" s="153">
        <f>F10+E10</f>
        <v>0</v>
      </c>
      <c r="H10" s="150">
        <f>H8-H3</f>
        <v>3</v>
      </c>
      <c r="I10" s="151">
        <f>I8-I3</f>
        <v>-4</v>
      </c>
      <c r="J10" s="152">
        <f>I10+H10</f>
        <v>-1</v>
      </c>
      <c r="K10" s="150">
        <f>K8-K3</f>
        <v>2</v>
      </c>
      <c r="L10" s="151">
        <f>L8-L3</f>
        <v>-2</v>
      </c>
      <c r="M10" s="152">
        <f>L10+K10</f>
        <v>0</v>
      </c>
      <c r="N10" s="150">
        <f>N8-N3</f>
        <v>-3</v>
      </c>
      <c r="O10" s="151">
        <f>O8-O3</f>
        <v>0</v>
      </c>
      <c r="P10" s="152">
        <f>O10+N10</f>
        <v>-3</v>
      </c>
      <c r="Q10" s="150">
        <f>Q8-Q3</f>
        <v>-2</v>
      </c>
      <c r="R10" s="151">
        <f>R8-R3</f>
        <v>1</v>
      </c>
      <c r="S10" s="152">
        <f>R10+Q10</f>
        <v>-1</v>
      </c>
      <c r="T10" s="150">
        <f>T8-T3</f>
        <v>1</v>
      </c>
      <c r="U10" s="151">
        <f>U8-U3</f>
        <v>1</v>
      </c>
      <c r="V10" s="152">
        <f>U10+T10</f>
        <v>2</v>
      </c>
      <c r="W10" s="150">
        <f>W8-W3</f>
        <v>0</v>
      </c>
      <c r="X10" s="151">
        <f>X8-X3</f>
        <v>-3</v>
      </c>
      <c r="Y10" s="152">
        <f>X10+W10</f>
        <v>-3</v>
      </c>
      <c r="Z10" s="150">
        <f>Z8-Z3</f>
        <v>-1</v>
      </c>
      <c r="AA10" s="151">
        <f>AA8-AA3</f>
        <v>-7</v>
      </c>
      <c r="AB10" s="152">
        <f>AA10+Z10</f>
        <v>-8</v>
      </c>
      <c r="AC10" s="151">
        <f>AC8-AC3</f>
        <v>1</v>
      </c>
      <c r="AD10" s="151">
        <f>AD8-AD3</f>
        <v>-1</v>
      </c>
      <c r="AE10" s="153">
        <f>AD10+AC10</f>
        <v>0</v>
      </c>
      <c r="AF10" s="150">
        <f>AF8-AF3</f>
        <v>-1</v>
      </c>
      <c r="AG10" s="151">
        <f>AG8-AG3</f>
        <v>-2</v>
      </c>
      <c r="AH10" s="152">
        <f>AG10+AF10</f>
        <v>-3</v>
      </c>
      <c r="AI10" s="151">
        <f>AI8-AI3</f>
        <v>-2</v>
      </c>
      <c r="AJ10" s="151">
        <f>AJ8-AJ3</f>
        <v>1</v>
      </c>
      <c r="AK10" s="152">
        <f>AJ10+AI10</f>
        <v>-1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1.0205479452054795</v>
      </c>
      <c r="D12" s="158"/>
      <c r="E12" s="157">
        <f>1</f>
        <v>1</v>
      </c>
      <c r="F12" s="157">
        <f>F8/E8</f>
        <v>1.022279348757498</v>
      </c>
      <c r="G12" s="159"/>
      <c r="H12" s="156">
        <f>1</f>
        <v>1</v>
      </c>
      <c r="I12" s="157">
        <f>I8/H8</f>
        <v>1.0162393162393162</v>
      </c>
      <c r="J12" s="158"/>
      <c r="K12" s="156">
        <f>1</f>
        <v>1</v>
      </c>
      <c r="L12" s="157">
        <f>L8/K8</f>
        <v>1.0127986348122866</v>
      </c>
      <c r="M12" s="158"/>
      <c r="N12" s="156">
        <f>1</f>
        <v>1</v>
      </c>
      <c r="O12" s="157">
        <f>O8/N8</f>
        <v>1.0153977758768178</v>
      </c>
      <c r="P12" s="158"/>
      <c r="Q12" s="156">
        <f>1</f>
        <v>1</v>
      </c>
      <c r="R12" s="157">
        <f>R8/Q8</f>
        <v>1.0179948586118253</v>
      </c>
      <c r="S12" s="158"/>
      <c r="T12" s="156">
        <f>1</f>
        <v>1</v>
      </c>
      <c r="U12" s="157">
        <f>U8/T8</f>
        <v>1.0179794520547945</v>
      </c>
      <c r="V12" s="158"/>
      <c r="W12" s="156">
        <f>1</f>
        <v>1</v>
      </c>
      <c r="X12" s="157">
        <f>X8/W8</f>
        <v>1.0154109589041096</v>
      </c>
      <c r="Y12" s="158"/>
      <c r="Z12" s="156">
        <f>1</f>
        <v>1</v>
      </c>
      <c r="AA12" s="157">
        <f>AA8/Z8</f>
        <v>1.0102827763496145</v>
      </c>
      <c r="AB12" s="158"/>
      <c r="AC12" s="157">
        <f>1</f>
        <v>1</v>
      </c>
      <c r="AD12" s="157">
        <f>AD8/AC8</f>
        <v>1.0085616438356164</v>
      </c>
      <c r="AE12" s="159"/>
      <c r="AF12" s="156">
        <f>1</f>
        <v>1</v>
      </c>
      <c r="AG12" s="157">
        <f>AG8/AF8</f>
        <v>1.0077120822622108</v>
      </c>
      <c r="AH12" s="158"/>
      <c r="AI12" s="157">
        <f>1</f>
        <v>1</v>
      </c>
      <c r="AJ12" s="157">
        <f>AJ8/AI8</f>
        <v>1.0103004291845494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0.9991438356164384</v>
      </c>
      <c r="F14" s="167">
        <f t="shared" si="10"/>
        <v>1.0008389261744965</v>
      </c>
      <c r="G14" s="168">
        <f t="shared" si="10"/>
        <v>1</v>
      </c>
      <c r="H14" s="169">
        <f t="shared" si="10"/>
        <v>1.0025706940874035</v>
      </c>
      <c r="I14" s="167">
        <f t="shared" si="10"/>
        <v>0.9966471081307627</v>
      </c>
      <c r="J14" s="170">
        <f t="shared" si="10"/>
        <v>0.9995762711864407</v>
      </c>
      <c r="K14" s="169">
        <f t="shared" si="10"/>
        <v>1.0017094017094017</v>
      </c>
      <c r="L14" s="167">
        <f t="shared" si="10"/>
        <v>0.9983179142136249</v>
      </c>
      <c r="M14" s="170">
        <f t="shared" si="10"/>
        <v>1</v>
      </c>
      <c r="N14" s="169">
        <f t="shared" si="10"/>
        <v>0.9974402730375427</v>
      </c>
      <c r="O14" s="167">
        <f t="shared" si="10"/>
        <v>1</v>
      </c>
      <c r="P14" s="170">
        <f t="shared" si="10"/>
        <v>0.9987282746926663</v>
      </c>
      <c r="Q14" s="169">
        <f t="shared" si="10"/>
        <v>0.998289136013687</v>
      </c>
      <c r="R14" s="167">
        <f t="shared" si="10"/>
        <v>1.0008424599831507</v>
      </c>
      <c r="S14" s="170">
        <f t="shared" si="10"/>
        <v>0.9995755517826825</v>
      </c>
      <c r="T14" s="169">
        <f t="shared" si="10"/>
        <v>1.0008568980291346</v>
      </c>
      <c r="U14" s="167">
        <f t="shared" si="10"/>
        <v>1.0008417508417509</v>
      </c>
      <c r="V14" s="170">
        <f t="shared" si="10"/>
        <v>1.0008492569002123</v>
      </c>
      <c r="W14" s="169">
        <f t="shared" si="10"/>
        <v>1</v>
      </c>
      <c r="X14" s="167">
        <f t="shared" si="10"/>
        <v>0.9974768713204374</v>
      </c>
      <c r="Y14" s="170">
        <f t="shared" si="10"/>
        <v>0.9987271955876114</v>
      </c>
      <c r="Z14" s="169">
        <f t="shared" si="10"/>
        <v>0.9991438356164384</v>
      </c>
      <c r="AA14" s="167">
        <f t="shared" si="10"/>
        <v>0.9940978077571669</v>
      </c>
      <c r="AB14" s="170">
        <f t="shared" si="10"/>
        <v>0.9966015293118097</v>
      </c>
      <c r="AC14" s="167">
        <f t="shared" si="10"/>
        <v>1.0008568980291346</v>
      </c>
      <c r="AD14" s="167">
        <f t="shared" si="10"/>
        <v>0.9991518235793045</v>
      </c>
      <c r="AE14" s="168">
        <f t="shared" si="10"/>
        <v>1</v>
      </c>
      <c r="AF14" s="169">
        <f t="shared" si="10"/>
        <v>0.9991438356164384</v>
      </c>
      <c r="AG14" s="167">
        <f t="shared" si="10"/>
        <v>0.99830220713073</v>
      </c>
      <c r="AH14" s="170">
        <f t="shared" si="10"/>
        <v>0.9987212276214834</v>
      </c>
      <c r="AI14" s="167">
        <f t="shared" si="10"/>
        <v>0.998286203941731</v>
      </c>
      <c r="AJ14" s="167">
        <f t="shared" si="10"/>
        <v>1.0008503401360545</v>
      </c>
      <c r="AK14" s="170">
        <f t="shared" si="10"/>
        <v>0.9995731967562953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39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12</v>
      </c>
      <c r="F18" s="176">
        <f t="shared" si="11"/>
        <v>4</v>
      </c>
      <c r="G18" s="177">
        <f>SUM(E18:F18)</f>
        <v>16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9</v>
      </c>
      <c r="F19" s="176">
        <f t="shared" si="11"/>
        <v>15</v>
      </c>
      <c r="G19" s="177">
        <f>SUM(E19:F19)</f>
        <v>24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10</v>
      </c>
      <c r="F20" s="176">
        <f t="shared" si="11"/>
        <v>17</v>
      </c>
      <c r="G20" s="177">
        <f>SUM(F20+E20)</f>
        <v>27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16</v>
      </c>
      <c r="F21" s="178">
        <f t="shared" si="11"/>
        <v>25</v>
      </c>
      <c r="G21" s="179">
        <f>SUM(E21:F21)</f>
        <v>41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1168</v>
      </c>
      <c r="C29" s="189">
        <f>C8</f>
        <v>1192</v>
      </c>
      <c r="D29" s="190">
        <f>D8</f>
        <v>2360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1167</v>
      </c>
      <c r="C30" s="189">
        <f>F8</f>
        <v>1193</v>
      </c>
      <c r="D30" s="190">
        <f>G8</f>
        <v>2360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1170</v>
      </c>
      <c r="C31" s="189">
        <f>I8</f>
        <v>1189</v>
      </c>
      <c r="D31" s="190">
        <f aca="true" t="shared" si="12" ref="D31:D40">B31+C31</f>
        <v>2359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1172</v>
      </c>
      <c r="C32" s="189">
        <f>L8</f>
        <v>1187</v>
      </c>
      <c r="D32" s="190">
        <f t="shared" si="12"/>
        <v>2359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1169</v>
      </c>
      <c r="C33" s="189">
        <f>O8</f>
        <v>1187</v>
      </c>
      <c r="D33" s="190">
        <f t="shared" si="12"/>
        <v>2356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1167</v>
      </c>
      <c r="C34" s="189">
        <f>R8</f>
        <v>1188</v>
      </c>
      <c r="D34" s="190">
        <f t="shared" si="12"/>
        <v>2355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1168</v>
      </c>
      <c r="C35" s="189">
        <f>U8</f>
        <v>1189</v>
      </c>
      <c r="D35" s="190">
        <f t="shared" si="12"/>
        <v>2357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1168</v>
      </c>
      <c r="C36" s="189">
        <f>X8</f>
        <v>1186</v>
      </c>
      <c r="D36" s="190">
        <f t="shared" si="12"/>
        <v>2354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1167</v>
      </c>
      <c r="C37" s="189">
        <f>AA8</f>
        <v>1179</v>
      </c>
      <c r="D37" s="190">
        <f t="shared" si="12"/>
        <v>2346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1168</v>
      </c>
      <c r="C38" s="189">
        <f>AD8</f>
        <v>1178</v>
      </c>
      <c r="D38" s="190">
        <f t="shared" si="12"/>
        <v>2346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1167</v>
      </c>
      <c r="C39" s="189">
        <f>AG8</f>
        <v>1176</v>
      </c>
      <c r="D39" s="190">
        <f t="shared" si="12"/>
        <v>2343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1165</v>
      </c>
      <c r="C40" s="193">
        <f>AJ8</f>
        <v>1177</v>
      </c>
      <c r="D40" s="194">
        <f t="shared" si="12"/>
        <v>2342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AD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3" sqref="B3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19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2010'!AI8)</f>
        <v>1165</v>
      </c>
      <c r="C3" s="129">
        <f>SUM('pohyb obyv 2010'!AJ8)</f>
        <v>1177</v>
      </c>
      <c r="D3" s="130">
        <f>SUM(B3:C3)</f>
        <v>2342</v>
      </c>
      <c r="E3" s="131">
        <f>B8</f>
        <v>1165</v>
      </c>
      <c r="F3" s="131">
        <f>C8</f>
        <v>1178</v>
      </c>
      <c r="G3" s="132">
        <f>E3+F3</f>
        <v>2343</v>
      </c>
      <c r="H3" s="133">
        <f>E8</f>
        <v>1164</v>
      </c>
      <c r="I3" s="131">
        <f>F8</f>
        <v>1179</v>
      </c>
      <c r="J3" s="130">
        <f aca="true" t="shared" si="0" ref="J3:J8">H3+I3</f>
        <v>2343</v>
      </c>
      <c r="K3" s="133">
        <f>H8</f>
        <v>1162</v>
      </c>
      <c r="L3" s="131">
        <f>I8</f>
        <v>1180</v>
      </c>
      <c r="M3" s="130">
        <f aca="true" t="shared" si="1" ref="M3:M8">K3+L3</f>
        <v>2342</v>
      </c>
      <c r="N3" s="133">
        <f>K8</f>
        <v>1159</v>
      </c>
      <c r="O3" s="131">
        <f>L8</f>
        <v>1174</v>
      </c>
      <c r="P3" s="130">
        <f aca="true" t="shared" si="2" ref="P3:P8">N3+O3</f>
        <v>2333</v>
      </c>
      <c r="Q3" s="133">
        <f>N8</f>
        <v>1156</v>
      </c>
      <c r="R3" s="131">
        <f>O8</f>
        <v>1171</v>
      </c>
      <c r="S3" s="130">
        <f aca="true" t="shared" si="3" ref="S3:S8">Q3+R3</f>
        <v>2327</v>
      </c>
      <c r="T3" s="133">
        <f>Q8</f>
        <v>1158</v>
      </c>
      <c r="U3" s="131">
        <f>R8</f>
        <v>1175</v>
      </c>
      <c r="V3" s="130">
        <f aca="true" t="shared" si="4" ref="V3:V8">T3+U3</f>
        <v>2333</v>
      </c>
      <c r="W3" s="133">
        <f>T8</f>
        <v>1159</v>
      </c>
      <c r="X3" s="131">
        <f>U8</f>
        <v>1174</v>
      </c>
      <c r="Y3" s="130">
        <f aca="true" t="shared" si="5" ref="Y3:Y8">W3+X3</f>
        <v>2333</v>
      </c>
      <c r="Z3" s="133">
        <f>W8</f>
        <v>1155</v>
      </c>
      <c r="AA3" s="131">
        <f>X8</f>
        <v>1176</v>
      </c>
      <c r="AB3" s="130">
        <f aca="true" t="shared" si="6" ref="AB3:AB8">Z3+AA3</f>
        <v>2331</v>
      </c>
      <c r="AC3" s="131">
        <f>Z8</f>
        <v>1155</v>
      </c>
      <c r="AD3" s="131">
        <f>AA8</f>
        <v>1175</v>
      </c>
      <c r="AE3" s="132">
        <f aca="true" t="shared" si="7" ref="AE3:AE8">AC3+AD3</f>
        <v>2330</v>
      </c>
      <c r="AF3" s="133">
        <f>AC8</f>
        <v>1158</v>
      </c>
      <c r="AG3" s="131">
        <f>AD8</f>
        <v>1179</v>
      </c>
      <c r="AH3" s="130">
        <f aca="true" t="shared" si="8" ref="AH3:AH8">AF3+AG3</f>
        <v>2337</v>
      </c>
      <c r="AI3" s="131">
        <f>AF8</f>
        <v>1158</v>
      </c>
      <c r="AJ3" s="131">
        <f>AG8</f>
        <v>1178</v>
      </c>
      <c r="AK3" s="130">
        <f aca="true" t="shared" si="9" ref="AK3:AK8">AI3+AJ3</f>
        <v>2336</v>
      </c>
    </row>
    <row r="4" spans="1:37" ht="12.75">
      <c r="A4" s="135" t="s">
        <v>11</v>
      </c>
      <c r="B4" s="136">
        <v>3</v>
      </c>
      <c r="C4" s="137">
        <v>1</v>
      </c>
      <c r="D4" s="138">
        <f>B4+C4</f>
        <v>4</v>
      </c>
      <c r="E4" s="137">
        <v>0</v>
      </c>
      <c r="F4" s="137">
        <v>3</v>
      </c>
      <c r="G4" s="139">
        <f>E4+F4</f>
        <v>3</v>
      </c>
      <c r="H4" s="136">
        <v>1</v>
      </c>
      <c r="I4" s="137">
        <v>3</v>
      </c>
      <c r="J4" s="138">
        <f t="shared" si="0"/>
        <v>4</v>
      </c>
      <c r="K4" s="136">
        <v>0</v>
      </c>
      <c r="L4" s="137">
        <v>1</v>
      </c>
      <c r="M4" s="138">
        <f t="shared" si="1"/>
        <v>1</v>
      </c>
      <c r="N4" s="136">
        <v>1</v>
      </c>
      <c r="O4" s="137">
        <v>0</v>
      </c>
      <c r="P4" s="138">
        <f t="shared" si="2"/>
        <v>1</v>
      </c>
      <c r="Q4" s="136">
        <v>2</v>
      </c>
      <c r="R4" s="137">
        <v>2</v>
      </c>
      <c r="S4" s="138">
        <f t="shared" si="3"/>
        <v>4</v>
      </c>
      <c r="T4" s="136">
        <v>1</v>
      </c>
      <c r="U4" s="137">
        <v>0</v>
      </c>
      <c r="V4" s="138">
        <f t="shared" si="4"/>
        <v>1</v>
      </c>
      <c r="W4" s="136">
        <v>0</v>
      </c>
      <c r="X4" s="137">
        <v>1</v>
      </c>
      <c r="Y4" s="138">
        <f t="shared" si="5"/>
        <v>1</v>
      </c>
      <c r="Z4" s="136">
        <v>0</v>
      </c>
      <c r="AA4" s="137">
        <v>0</v>
      </c>
      <c r="AB4" s="138">
        <f t="shared" si="6"/>
        <v>0</v>
      </c>
      <c r="AC4" s="137">
        <v>2</v>
      </c>
      <c r="AD4" s="137">
        <v>1</v>
      </c>
      <c r="AE4" s="139">
        <f t="shared" si="7"/>
        <v>3</v>
      </c>
      <c r="AF4" s="136">
        <v>0</v>
      </c>
      <c r="AG4" s="137">
        <v>2</v>
      </c>
      <c r="AH4" s="138">
        <f t="shared" si="8"/>
        <v>2</v>
      </c>
      <c r="AI4" s="137">
        <v>0</v>
      </c>
      <c r="AJ4" s="137">
        <v>1</v>
      </c>
      <c r="AK4" s="138">
        <f t="shared" si="9"/>
        <v>1</v>
      </c>
    </row>
    <row r="5" spans="1:37" ht="12.75">
      <c r="A5" s="135" t="s">
        <v>12</v>
      </c>
      <c r="B5" s="136">
        <v>1</v>
      </c>
      <c r="C5" s="137">
        <v>0</v>
      </c>
      <c r="D5" s="138">
        <f>B5+C5</f>
        <v>1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1</v>
      </c>
      <c r="J5" s="138">
        <f t="shared" si="0"/>
        <v>2</v>
      </c>
      <c r="K5" s="136">
        <v>2</v>
      </c>
      <c r="L5" s="137">
        <v>3</v>
      </c>
      <c r="M5" s="138">
        <f t="shared" si="1"/>
        <v>5</v>
      </c>
      <c r="N5" s="136">
        <v>2</v>
      </c>
      <c r="O5" s="137">
        <v>0</v>
      </c>
      <c r="P5" s="138">
        <f t="shared" si="2"/>
        <v>2</v>
      </c>
      <c r="Q5" s="136">
        <v>1</v>
      </c>
      <c r="R5" s="137">
        <v>0</v>
      </c>
      <c r="S5" s="138">
        <f t="shared" si="3"/>
        <v>1</v>
      </c>
      <c r="T5" s="136">
        <v>0</v>
      </c>
      <c r="U5" s="137">
        <v>0</v>
      </c>
      <c r="V5" s="138">
        <f t="shared" si="4"/>
        <v>0</v>
      </c>
      <c r="W5" s="136">
        <v>4</v>
      </c>
      <c r="X5" s="137">
        <v>1</v>
      </c>
      <c r="Y5" s="138">
        <f t="shared" si="5"/>
        <v>5</v>
      </c>
      <c r="Z5" s="136">
        <v>1</v>
      </c>
      <c r="AA5" s="137">
        <v>1</v>
      </c>
      <c r="AB5" s="138">
        <f t="shared" si="6"/>
        <v>2</v>
      </c>
      <c r="AC5" s="137">
        <v>0</v>
      </c>
      <c r="AD5" s="137">
        <v>0</v>
      </c>
      <c r="AE5" s="139">
        <f t="shared" si="7"/>
        <v>0</v>
      </c>
      <c r="AF5" s="136">
        <v>1</v>
      </c>
      <c r="AG5" s="137">
        <v>1</v>
      </c>
      <c r="AH5" s="138">
        <f t="shared" si="8"/>
        <v>2</v>
      </c>
      <c r="AI5" s="137">
        <v>0</v>
      </c>
      <c r="AJ5" s="137">
        <v>2</v>
      </c>
      <c r="AK5" s="138">
        <f t="shared" si="9"/>
        <v>2</v>
      </c>
    </row>
    <row r="6" spans="1:37" ht="12.75">
      <c r="A6" s="135" t="s">
        <v>13</v>
      </c>
      <c r="B6" s="136">
        <v>0</v>
      </c>
      <c r="C6" s="137">
        <v>0</v>
      </c>
      <c r="D6" s="138">
        <f>B6+C6</f>
        <v>0</v>
      </c>
      <c r="E6" s="137">
        <v>0</v>
      </c>
      <c r="F6" s="137">
        <v>0</v>
      </c>
      <c r="G6" s="139">
        <f>E6+F6</f>
        <v>0</v>
      </c>
      <c r="H6" s="136">
        <v>1</v>
      </c>
      <c r="I6" s="137">
        <v>0</v>
      </c>
      <c r="J6" s="138">
        <f t="shared" si="0"/>
        <v>1</v>
      </c>
      <c r="K6" s="136">
        <v>0</v>
      </c>
      <c r="L6" s="137">
        <v>0</v>
      </c>
      <c r="M6" s="138">
        <f t="shared" si="1"/>
        <v>0</v>
      </c>
      <c r="N6" s="136">
        <v>0</v>
      </c>
      <c r="O6" s="137">
        <v>0</v>
      </c>
      <c r="P6" s="138">
        <f t="shared" si="2"/>
        <v>0</v>
      </c>
      <c r="Q6" s="136">
        <v>1</v>
      </c>
      <c r="R6" s="137">
        <v>2</v>
      </c>
      <c r="S6" s="138">
        <f t="shared" si="3"/>
        <v>3</v>
      </c>
      <c r="T6" s="136">
        <v>0</v>
      </c>
      <c r="U6" s="137">
        <v>0</v>
      </c>
      <c r="V6" s="138">
        <f t="shared" si="4"/>
        <v>0</v>
      </c>
      <c r="W6" s="136">
        <v>1</v>
      </c>
      <c r="X6" s="137">
        <v>2</v>
      </c>
      <c r="Y6" s="138">
        <f t="shared" si="5"/>
        <v>3</v>
      </c>
      <c r="Z6" s="136">
        <v>1</v>
      </c>
      <c r="AA6" s="137">
        <v>0</v>
      </c>
      <c r="AB6" s="138">
        <f t="shared" si="6"/>
        <v>1</v>
      </c>
      <c r="AC6" s="137">
        <v>1</v>
      </c>
      <c r="AD6" s="137">
        <v>3</v>
      </c>
      <c r="AE6" s="139">
        <f t="shared" si="7"/>
        <v>4</v>
      </c>
      <c r="AF6" s="136">
        <v>1</v>
      </c>
      <c r="AG6" s="137">
        <v>0</v>
      </c>
      <c r="AH6" s="138">
        <f t="shared" si="8"/>
        <v>1</v>
      </c>
      <c r="AI6" s="137">
        <v>0</v>
      </c>
      <c r="AJ6" s="137">
        <v>0</v>
      </c>
      <c r="AK6" s="138">
        <f t="shared" si="9"/>
        <v>0</v>
      </c>
    </row>
    <row r="7" spans="1:37" ht="12.75">
      <c r="A7" s="135" t="s">
        <v>14</v>
      </c>
      <c r="B7" s="136">
        <v>2</v>
      </c>
      <c r="C7" s="137">
        <v>0</v>
      </c>
      <c r="D7" s="138">
        <f>B7+C7</f>
        <v>2</v>
      </c>
      <c r="E7" s="137">
        <v>0</v>
      </c>
      <c r="F7" s="137">
        <v>1</v>
      </c>
      <c r="G7" s="139">
        <f>F7+E7</f>
        <v>1</v>
      </c>
      <c r="H7" s="136">
        <v>3</v>
      </c>
      <c r="I7" s="137">
        <v>1</v>
      </c>
      <c r="J7" s="138">
        <f t="shared" si="0"/>
        <v>4</v>
      </c>
      <c r="K7" s="136">
        <v>1</v>
      </c>
      <c r="L7" s="137">
        <v>4</v>
      </c>
      <c r="M7" s="138">
        <f t="shared" si="1"/>
        <v>5</v>
      </c>
      <c r="N7" s="136">
        <v>2</v>
      </c>
      <c r="O7" s="137">
        <v>3</v>
      </c>
      <c r="P7" s="138">
        <f t="shared" si="2"/>
        <v>5</v>
      </c>
      <c r="Q7" s="136">
        <v>0</v>
      </c>
      <c r="R7" s="137">
        <v>0</v>
      </c>
      <c r="S7" s="138">
        <f t="shared" si="3"/>
        <v>0</v>
      </c>
      <c r="T7" s="136">
        <v>0</v>
      </c>
      <c r="U7" s="137">
        <v>1</v>
      </c>
      <c r="V7" s="138">
        <f t="shared" si="4"/>
        <v>1</v>
      </c>
      <c r="W7" s="136">
        <v>1</v>
      </c>
      <c r="X7" s="137">
        <v>0</v>
      </c>
      <c r="Y7" s="138">
        <f t="shared" si="5"/>
        <v>1</v>
      </c>
      <c r="Z7" s="136">
        <v>0</v>
      </c>
      <c r="AA7" s="137">
        <v>0</v>
      </c>
      <c r="AB7" s="138">
        <f t="shared" si="6"/>
        <v>0</v>
      </c>
      <c r="AC7" s="137">
        <v>0</v>
      </c>
      <c r="AD7" s="137">
        <v>0</v>
      </c>
      <c r="AE7" s="139">
        <f t="shared" si="7"/>
        <v>0</v>
      </c>
      <c r="AF7" s="136">
        <v>0</v>
      </c>
      <c r="AG7" s="137">
        <v>2</v>
      </c>
      <c r="AH7" s="138">
        <f t="shared" si="8"/>
        <v>2</v>
      </c>
      <c r="AI7" s="137">
        <v>0</v>
      </c>
      <c r="AJ7" s="137">
        <v>1</v>
      </c>
      <c r="AK7" s="138">
        <f t="shared" si="9"/>
        <v>1</v>
      </c>
    </row>
    <row r="8" spans="1:37" s="134" customFormat="1" ht="43.5" customHeight="1">
      <c r="A8" s="140" t="s">
        <v>15</v>
      </c>
      <c r="B8" s="141">
        <f>B3+B4-B5+B6-B7</f>
        <v>1165</v>
      </c>
      <c r="C8" s="142">
        <f>C3+C4-C5+C6-C7</f>
        <v>1178</v>
      </c>
      <c r="D8" s="143">
        <f>B8+C8</f>
        <v>2343</v>
      </c>
      <c r="E8" s="142">
        <f>E3+E4-E5+E6-E7</f>
        <v>1164</v>
      </c>
      <c r="F8" s="142">
        <f>F3+F4-F5+F6-F7</f>
        <v>1179</v>
      </c>
      <c r="G8" s="144">
        <f>E8+F8</f>
        <v>2343</v>
      </c>
      <c r="H8" s="141">
        <f>H3+H4-H5+H6-H7</f>
        <v>1162</v>
      </c>
      <c r="I8" s="142">
        <f>I3+I4-I5+I6-I7</f>
        <v>1180</v>
      </c>
      <c r="J8" s="143">
        <f t="shared" si="0"/>
        <v>2342</v>
      </c>
      <c r="K8" s="141">
        <f>K3+K4-K5+K6-K7</f>
        <v>1159</v>
      </c>
      <c r="L8" s="142">
        <f>L3+L4-L5+L6-L7</f>
        <v>1174</v>
      </c>
      <c r="M8" s="143">
        <f t="shared" si="1"/>
        <v>2333</v>
      </c>
      <c r="N8" s="141">
        <f>N3+N4-N5+N6-N7</f>
        <v>1156</v>
      </c>
      <c r="O8" s="142">
        <f>O3+O4-O5+O6-O7</f>
        <v>1171</v>
      </c>
      <c r="P8" s="143">
        <f t="shared" si="2"/>
        <v>2327</v>
      </c>
      <c r="Q8" s="141">
        <f>Q3+Q4-Q5+Q6-Q7</f>
        <v>1158</v>
      </c>
      <c r="R8" s="142">
        <f>R3+R4-R5+R6-R7</f>
        <v>1175</v>
      </c>
      <c r="S8" s="143">
        <f t="shared" si="3"/>
        <v>2333</v>
      </c>
      <c r="T8" s="141">
        <f>T3+T4-T5+T6-T7</f>
        <v>1159</v>
      </c>
      <c r="U8" s="142">
        <f>U3+U4-U5+U6-U7</f>
        <v>1174</v>
      </c>
      <c r="V8" s="143">
        <f t="shared" si="4"/>
        <v>2333</v>
      </c>
      <c r="W8" s="141">
        <f>W3+W4-W5+W6-W7</f>
        <v>1155</v>
      </c>
      <c r="X8" s="142">
        <f>X3+X4-X5+X6-X7</f>
        <v>1176</v>
      </c>
      <c r="Y8" s="143">
        <f t="shared" si="5"/>
        <v>2331</v>
      </c>
      <c r="Z8" s="141">
        <f>Z3+Z4-Z5+Z6-Z7</f>
        <v>1155</v>
      </c>
      <c r="AA8" s="142">
        <f>AA3+AA4-AA5+AA6-AA7</f>
        <v>1175</v>
      </c>
      <c r="AB8" s="143">
        <f t="shared" si="6"/>
        <v>2330</v>
      </c>
      <c r="AC8" s="142">
        <f>AC3+AC4-AC5+AC6-AC7</f>
        <v>1158</v>
      </c>
      <c r="AD8" s="142">
        <f>AD3+AD4-AD5+AD6-AD7</f>
        <v>1179</v>
      </c>
      <c r="AE8" s="144">
        <f t="shared" si="7"/>
        <v>2337</v>
      </c>
      <c r="AF8" s="141">
        <f>AF3+AF4-AF5+AF6-AF7</f>
        <v>1158</v>
      </c>
      <c r="AG8" s="142">
        <f>AG3+AG4-AG5+AG6-AG7</f>
        <v>1178</v>
      </c>
      <c r="AH8" s="143">
        <f t="shared" si="8"/>
        <v>2336</v>
      </c>
      <c r="AI8" s="142">
        <f>AI3+AI4-AI5+AI6-AI7</f>
        <v>1158</v>
      </c>
      <c r="AJ8" s="142">
        <f>AJ3+AJ4-AJ5+AJ6-AJ7</f>
        <v>1176</v>
      </c>
      <c r="AK8" s="143">
        <f t="shared" si="9"/>
        <v>2334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1</v>
      </c>
      <c r="D10" s="152">
        <f>C10+B10</f>
        <v>1</v>
      </c>
      <c r="E10" s="151">
        <f>E8-E3</f>
        <v>-1</v>
      </c>
      <c r="F10" s="151">
        <f>F8-F3</f>
        <v>1</v>
      </c>
      <c r="G10" s="153">
        <f>F10+E10</f>
        <v>0</v>
      </c>
      <c r="H10" s="150">
        <f>H8-H3</f>
        <v>-2</v>
      </c>
      <c r="I10" s="151">
        <f>I8-I3</f>
        <v>1</v>
      </c>
      <c r="J10" s="152">
        <f>I10+H10</f>
        <v>-1</v>
      </c>
      <c r="K10" s="150">
        <f>K8-K3</f>
        <v>-3</v>
      </c>
      <c r="L10" s="151">
        <f>L8-L3</f>
        <v>-6</v>
      </c>
      <c r="M10" s="152">
        <f>L10+K10</f>
        <v>-9</v>
      </c>
      <c r="N10" s="150">
        <f>N8-N3</f>
        <v>-3</v>
      </c>
      <c r="O10" s="151">
        <f>O8-O3</f>
        <v>-3</v>
      </c>
      <c r="P10" s="152">
        <f>O10+N10</f>
        <v>-6</v>
      </c>
      <c r="Q10" s="150">
        <f>Q8-Q3</f>
        <v>2</v>
      </c>
      <c r="R10" s="151">
        <f>R8-R3</f>
        <v>4</v>
      </c>
      <c r="S10" s="152">
        <f>R10+Q10</f>
        <v>6</v>
      </c>
      <c r="T10" s="150">
        <f>T8-T3</f>
        <v>1</v>
      </c>
      <c r="U10" s="151">
        <f>U8-U3</f>
        <v>-1</v>
      </c>
      <c r="V10" s="152">
        <f>U10+T10</f>
        <v>0</v>
      </c>
      <c r="W10" s="150">
        <f>W8-W3</f>
        <v>-4</v>
      </c>
      <c r="X10" s="151">
        <f>X8-X3</f>
        <v>2</v>
      </c>
      <c r="Y10" s="152">
        <f>X10+W10</f>
        <v>-2</v>
      </c>
      <c r="Z10" s="150">
        <f>Z8-Z3</f>
        <v>0</v>
      </c>
      <c r="AA10" s="151">
        <f>AA8-AA3</f>
        <v>-1</v>
      </c>
      <c r="AB10" s="152">
        <f>AA10+Z10</f>
        <v>-1</v>
      </c>
      <c r="AC10" s="151">
        <f>AC8-AC3</f>
        <v>3</v>
      </c>
      <c r="AD10" s="151">
        <f>AD8-AD3</f>
        <v>4</v>
      </c>
      <c r="AE10" s="153">
        <f>AD10+AC10</f>
        <v>7</v>
      </c>
      <c r="AF10" s="150">
        <f>AF8-AF3</f>
        <v>0</v>
      </c>
      <c r="AG10" s="151">
        <f>AG8-AG3</f>
        <v>-1</v>
      </c>
      <c r="AH10" s="152">
        <f>AG10+AF10</f>
        <v>-1</v>
      </c>
      <c r="AI10" s="151">
        <f>AI8-AI3</f>
        <v>0</v>
      </c>
      <c r="AJ10" s="151">
        <f>AJ8-AJ3</f>
        <v>-2</v>
      </c>
      <c r="AK10" s="152">
        <f>AJ10+AI10</f>
        <v>-2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1.0111587982832617</v>
      </c>
      <c r="D12" s="158"/>
      <c r="E12" s="157">
        <f>1</f>
        <v>1</v>
      </c>
      <c r="F12" s="157">
        <f>F8/E8</f>
        <v>1.0128865979381443</v>
      </c>
      <c r="G12" s="159"/>
      <c r="H12" s="156">
        <f>1</f>
        <v>1</v>
      </c>
      <c r="I12" s="157">
        <f>I8/H8</f>
        <v>1.0154905335628228</v>
      </c>
      <c r="J12" s="158"/>
      <c r="K12" s="156">
        <f>1</f>
        <v>1</v>
      </c>
      <c r="L12" s="157">
        <f>L8/K8</f>
        <v>1.0129421915444348</v>
      </c>
      <c r="M12" s="158"/>
      <c r="N12" s="156">
        <f>1</f>
        <v>1</v>
      </c>
      <c r="O12" s="157">
        <f>O8/N8</f>
        <v>1.0129757785467128</v>
      </c>
      <c r="P12" s="158"/>
      <c r="Q12" s="156">
        <f>1</f>
        <v>1</v>
      </c>
      <c r="R12" s="157">
        <f>R8/Q8</f>
        <v>1.0146804835924006</v>
      </c>
      <c r="S12" s="158"/>
      <c r="T12" s="156">
        <f>1</f>
        <v>1</v>
      </c>
      <c r="U12" s="157">
        <f>U8/T8</f>
        <v>1.0129421915444348</v>
      </c>
      <c r="V12" s="158"/>
      <c r="W12" s="156">
        <f>1</f>
        <v>1</v>
      </c>
      <c r="X12" s="157">
        <f>X8/W8</f>
        <v>1.018181818181818</v>
      </c>
      <c r="Y12" s="158"/>
      <c r="Z12" s="156">
        <f>1</f>
        <v>1</v>
      </c>
      <c r="AA12" s="157">
        <f>AA8/Z8</f>
        <v>1.0173160173160174</v>
      </c>
      <c r="AB12" s="158"/>
      <c r="AC12" s="157">
        <f>1</f>
        <v>1</v>
      </c>
      <c r="AD12" s="157">
        <f>AD8/AC8</f>
        <v>1.0181347150259068</v>
      </c>
      <c r="AE12" s="159"/>
      <c r="AF12" s="156">
        <f>1</f>
        <v>1</v>
      </c>
      <c r="AG12" s="157">
        <f>AG8/AF8</f>
        <v>1.0172711571675301</v>
      </c>
      <c r="AH12" s="158"/>
      <c r="AI12" s="157">
        <f>1</f>
        <v>1</v>
      </c>
      <c r="AJ12" s="157">
        <f>AJ8/AI8</f>
        <v>1.0155440414507773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0.9991416309012876</v>
      </c>
      <c r="F14" s="167">
        <f t="shared" si="10"/>
        <v>1.000848896434635</v>
      </c>
      <c r="G14" s="168">
        <f t="shared" si="10"/>
        <v>1</v>
      </c>
      <c r="H14" s="169">
        <f t="shared" si="10"/>
        <v>0.9982817869415808</v>
      </c>
      <c r="I14" s="167">
        <f t="shared" si="10"/>
        <v>1.0008481764206956</v>
      </c>
      <c r="J14" s="170">
        <f t="shared" si="10"/>
        <v>0.9995731967562953</v>
      </c>
      <c r="K14" s="169">
        <f t="shared" si="10"/>
        <v>0.9974182444061962</v>
      </c>
      <c r="L14" s="167">
        <f t="shared" si="10"/>
        <v>0.9949152542372881</v>
      </c>
      <c r="M14" s="170">
        <f t="shared" si="10"/>
        <v>0.9961571306575576</v>
      </c>
      <c r="N14" s="169">
        <f t="shared" si="10"/>
        <v>0.997411561691113</v>
      </c>
      <c r="O14" s="167">
        <f t="shared" si="10"/>
        <v>0.9974446337308348</v>
      </c>
      <c r="P14" s="170">
        <f t="shared" si="10"/>
        <v>0.997428204029147</v>
      </c>
      <c r="Q14" s="169">
        <f t="shared" si="10"/>
        <v>1.0017301038062283</v>
      </c>
      <c r="R14" s="167">
        <f t="shared" si="10"/>
        <v>1.0034158838599487</v>
      </c>
      <c r="S14" s="170">
        <f t="shared" si="10"/>
        <v>1.0025784271594327</v>
      </c>
      <c r="T14" s="169">
        <f t="shared" si="10"/>
        <v>1.0008635578583764</v>
      </c>
      <c r="U14" s="167">
        <f t="shared" si="10"/>
        <v>0.9991489361702127</v>
      </c>
      <c r="V14" s="170">
        <f t="shared" si="10"/>
        <v>1</v>
      </c>
      <c r="W14" s="169">
        <f t="shared" si="10"/>
        <v>0.996548748921484</v>
      </c>
      <c r="X14" s="167">
        <f t="shared" si="10"/>
        <v>1.0017035775127767</v>
      </c>
      <c r="Y14" s="170">
        <f t="shared" si="10"/>
        <v>0.9991427346763824</v>
      </c>
      <c r="Z14" s="169">
        <f t="shared" si="10"/>
        <v>1</v>
      </c>
      <c r="AA14" s="167">
        <f t="shared" si="10"/>
        <v>0.9991496598639455</v>
      </c>
      <c r="AB14" s="170">
        <f t="shared" si="10"/>
        <v>0.9995709995709996</v>
      </c>
      <c r="AC14" s="167">
        <f t="shared" si="10"/>
        <v>1.0025974025974025</v>
      </c>
      <c r="AD14" s="167">
        <f t="shared" si="10"/>
        <v>1.003404255319149</v>
      </c>
      <c r="AE14" s="168">
        <f t="shared" si="10"/>
        <v>1.0030042918454936</v>
      </c>
      <c r="AF14" s="169">
        <f t="shared" si="10"/>
        <v>1</v>
      </c>
      <c r="AG14" s="167">
        <f t="shared" si="10"/>
        <v>0.9991518235793045</v>
      </c>
      <c r="AH14" s="170">
        <f t="shared" si="10"/>
        <v>0.9995721009841677</v>
      </c>
      <c r="AI14" s="167">
        <f t="shared" si="10"/>
        <v>1</v>
      </c>
      <c r="AJ14" s="167">
        <f t="shared" si="10"/>
        <v>0.99830220713073</v>
      </c>
      <c r="AK14" s="170">
        <f t="shared" si="10"/>
        <v>0.9991438356164384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40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10</v>
      </c>
      <c r="F18" s="176">
        <f t="shared" si="11"/>
        <v>15</v>
      </c>
      <c r="G18" s="177">
        <f>SUM(E18:F18)</f>
        <v>25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14</v>
      </c>
      <c r="F19" s="176">
        <f t="shared" si="11"/>
        <v>10</v>
      </c>
      <c r="G19" s="177">
        <f>SUM(E19:F19)</f>
        <v>24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6</v>
      </c>
      <c r="F20" s="176">
        <f t="shared" si="11"/>
        <v>7</v>
      </c>
      <c r="G20" s="177">
        <f>SUM(F20+E20)</f>
        <v>13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9</v>
      </c>
      <c r="F21" s="178">
        <f t="shared" si="11"/>
        <v>13</v>
      </c>
      <c r="G21" s="179">
        <f>SUM(E21:F21)</f>
        <v>22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1165</v>
      </c>
      <c r="C29" s="189">
        <f>C8</f>
        <v>1178</v>
      </c>
      <c r="D29" s="190">
        <f>D8</f>
        <v>2343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1164</v>
      </c>
      <c r="C30" s="189">
        <f>F8</f>
        <v>1179</v>
      </c>
      <c r="D30" s="190">
        <f>G8</f>
        <v>2343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1162</v>
      </c>
      <c r="C31" s="189">
        <f>I8</f>
        <v>1180</v>
      </c>
      <c r="D31" s="190">
        <f aca="true" t="shared" si="12" ref="D31:D40">B31+C31</f>
        <v>2342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1159</v>
      </c>
      <c r="C32" s="189">
        <f>L8</f>
        <v>1174</v>
      </c>
      <c r="D32" s="190">
        <f t="shared" si="12"/>
        <v>2333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1156</v>
      </c>
      <c r="C33" s="189">
        <f>O8</f>
        <v>1171</v>
      </c>
      <c r="D33" s="190">
        <f t="shared" si="12"/>
        <v>2327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1158</v>
      </c>
      <c r="C34" s="189">
        <f>R8</f>
        <v>1175</v>
      </c>
      <c r="D34" s="190">
        <f t="shared" si="12"/>
        <v>2333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1159</v>
      </c>
      <c r="C35" s="189">
        <f>U8</f>
        <v>1174</v>
      </c>
      <c r="D35" s="190">
        <f t="shared" si="12"/>
        <v>2333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1155</v>
      </c>
      <c r="C36" s="189">
        <f>X8</f>
        <v>1176</v>
      </c>
      <c r="D36" s="190">
        <f t="shared" si="12"/>
        <v>2331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1155</v>
      </c>
      <c r="C37" s="189">
        <f>AA8</f>
        <v>1175</v>
      </c>
      <c r="D37" s="190">
        <f t="shared" si="12"/>
        <v>2330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1158</v>
      </c>
      <c r="C38" s="189">
        <f>AD8</f>
        <v>1179</v>
      </c>
      <c r="D38" s="190">
        <f t="shared" si="12"/>
        <v>2337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1158</v>
      </c>
      <c r="C39" s="189">
        <f>AG8</f>
        <v>1178</v>
      </c>
      <c r="D39" s="190">
        <f t="shared" si="12"/>
        <v>2336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1158</v>
      </c>
      <c r="C40" s="193">
        <f>AJ8</f>
        <v>1176</v>
      </c>
      <c r="D40" s="194">
        <f t="shared" si="12"/>
        <v>2334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61" r:id="rId2"/>
  <rowBreaks count="1" manualBreakCount="1">
    <brk id="14" max="36" man="1"/>
  </rowBreaks>
  <colBreaks count="1" manualBreakCount="1">
    <brk id="13" max="42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AD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I8" sqref="AI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2011'!AI8)</f>
        <v>1158</v>
      </c>
      <c r="C3" s="129">
        <f>SUM('pohyb obyv 2011'!AJ8)</f>
        <v>1176</v>
      </c>
      <c r="D3" s="130">
        <f>SUM('pohyb obyv 2011'!AK8)</f>
        <v>2334</v>
      </c>
      <c r="E3" s="131">
        <f>B8</f>
        <v>1156</v>
      </c>
      <c r="F3" s="131">
        <f>C8</f>
        <v>1175</v>
      </c>
      <c r="G3" s="132">
        <f>E3+F3</f>
        <v>2331</v>
      </c>
      <c r="H3" s="133">
        <f>E8</f>
        <v>1154</v>
      </c>
      <c r="I3" s="131">
        <f>F8</f>
        <v>1177</v>
      </c>
      <c r="J3" s="130">
        <f aca="true" t="shared" si="0" ref="J3:J8">H3+I3</f>
        <v>2331</v>
      </c>
      <c r="K3" s="133">
        <f>H8</f>
        <v>1153</v>
      </c>
      <c r="L3" s="131">
        <f>I8</f>
        <v>1178</v>
      </c>
      <c r="M3" s="130">
        <f aca="true" t="shared" si="1" ref="M3:M8">K3+L3</f>
        <v>2331</v>
      </c>
      <c r="N3" s="133">
        <f>K8</f>
        <v>1153</v>
      </c>
      <c r="O3" s="131">
        <f>L8</f>
        <v>1178</v>
      </c>
      <c r="P3" s="130">
        <f aca="true" t="shared" si="2" ref="P3:P8">N3+O3</f>
        <v>2331</v>
      </c>
      <c r="Q3" s="133">
        <f>N8</f>
        <v>1148</v>
      </c>
      <c r="R3" s="131">
        <f>O8</f>
        <v>1174</v>
      </c>
      <c r="S3" s="130">
        <f aca="true" t="shared" si="3" ref="S3:S8">Q3+R3</f>
        <v>2322</v>
      </c>
      <c r="T3" s="133">
        <f>Q8</f>
        <v>1148</v>
      </c>
      <c r="U3" s="131">
        <f>R8</f>
        <v>1173</v>
      </c>
      <c r="V3" s="130">
        <f aca="true" t="shared" si="4" ref="V3:V8">T3+U3</f>
        <v>2321</v>
      </c>
      <c r="W3" s="133">
        <f>T8</f>
        <v>1147</v>
      </c>
      <c r="X3" s="131">
        <f>U8</f>
        <v>1170</v>
      </c>
      <c r="Y3" s="130">
        <f aca="true" t="shared" si="5" ref="Y3:Y8">W3+X3</f>
        <v>2317</v>
      </c>
      <c r="Z3" s="133">
        <f>W8</f>
        <v>1151</v>
      </c>
      <c r="AA3" s="131">
        <f>X8</f>
        <v>1174</v>
      </c>
      <c r="AB3" s="130">
        <f aca="true" t="shared" si="6" ref="AB3:AB8">Z3+AA3</f>
        <v>2325</v>
      </c>
      <c r="AC3" s="131">
        <f>Z8</f>
        <v>1150</v>
      </c>
      <c r="AD3" s="131">
        <f>AA8</f>
        <v>1172</v>
      </c>
      <c r="AE3" s="132">
        <f aca="true" t="shared" si="7" ref="AE3:AE8">AC3+AD3</f>
        <v>2322</v>
      </c>
      <c r="AF3" s="133">
        <f>AC8</f>
        <v>1151</v>
      </c>
      <c r="AG3" s="131">
        <f>AD8</f>
        <v>1176</v>
      </c>
      <c r="AH3" s="130">
        <f aca="true" t="shared" si="8" ref="AH3:AH8">AF3+AG3</f>
        <v>2327</v>
      </c>
      <c r="AI3" s="131">
        <f>AF8</f>
        <v>1150</v>
      </c>
      <c r="AJ3" s="131">
        <f>AG8</f>
        <v>1172</v>
      </c>
      <c r="AK3" s="130">
        <f aca="true" t="shared" si="9" ref="AK3:AK8">AI3+AJ3</f>
        <v>2322</v>
      </c>
    </row>
    <row r="4" spans="1:37" ht="12.75">
      <c r="A4" s="135" t="s">
        <v>11</v>
      </c>
      <c r="B4" s="136">
        <v>0</v>
      </c>
      <c r="C4" s="137">
        <v>0</v>
      </c>
      <c r="D4" s="138">
        <f>B4+C4</f>
        <v>0</v>
      </c>
      <c r="E4" s="137">
        <v>0</v>
      </c>
      <c r="F4" s="137">
        <v>1</v>
      </c>
      <c r="G4" s="139">
        <f>E4+F4</f>
        <v>1</v>
      </c>
      <c r="H4" s="136">
        <v>0</v>
      </c>
      <c r="I4" s="137">
        <v>1</v>
      </c>
      <c r="J4" s="138">
        <f t="shared" si="0"/>
        <v>1</v>
      </c>
      <c r="K4" s="136">
        <v>3</v>
      </c>
      <c r="L4" s="137">
        <v>2</v>
      </c>
      <c r="M4" s="138">
        <f t="shared" si="1"/>
        <v>5</v>
      </c>
      <c r="N4" s="136">
        <v>0</v>
      </c>
      <c r="O4" s="137">
        <v>0</v>
      </c>
      <c r="P4" s="138">
        <f t="shared" si="2"/>
        <v>0</v>
      </c>
      <c r="Q4" s="136">
        <v>0</v>
      </c>
      <c r="R4" s="137">
        <v>0</v>
      </c>
      <c r="S4" s="138">
        <f t="shared" si="3"/>
        <v>0</v>
      </c>
      <c r="T4" s="136">
        <v>1</v>
      </c>
      <c r="U4" s="137">
        <v>0</v>
      </c>
      <c r="V4" s="138">
        <f t="shared" si="4"/>
        <v>1</v>
      </c>
      <c r="W4" s="136">
        <v>2</v>
      </c>
      <c r="X4" s="137">
        <v>3</v>
      </c>
      <c r="Y4" s="138">
        <f t="shared" si="5"/>
        <v>5</v>
      </c>
      <c r="Z4" s="136">
        <v>1</v>
      </c>
      <c r="AA4" s="137">
        <v>1</v>
      </c>
      <c r="AB4" s="138">
        <f t="shared" si="6"/>
        <v>2</v>
      </c>
      <c r="AC4" s="137">
        <v>2</v>
      </c>
      <c r="AD4" s="137">
        <v>3</v>
      </c>
      <c r="AE4" s="139">
        <f t="shared" si="7"/>
        <v>5</v>
      </c>
      <c r="AF4" s="136">
        <v>0</v>
      </c>
      <c r="AG4" s="137">
        <v>0</v>
      </c>
      <c r="AH4" s="138">
        <f t="shared" si="8"/>
        <v>0</v>
      </c>
      <c r="AI4" s="137">
        <v>1</v>
      </c>
      <c r="AJ4" s="137">
        <v>0</v>
      </c>
      <c r="AK4" s="138">
        <f t="shared" si="9"/>
        <v>1</v>
      </c>
    </row>
    <row r="5" spans="1:37" ht="12.75">
      <c r="A5" s="135" t="s">
        <v>12</v>
      </c>
      <c r="B5" s="136">
        <v>3</v>
      </c>
      <c r="C5" s="137">
        <v>1</v>
      </c>
      <c r="D5" s="138">
        <f>B5+C5</f>
        <v>4</v>
      </c>
      <c r="E5" s="137">
        <v>2</v>
      </c>
      <c r="F5" s="137">
        <v>1</v>
      </c>
      <c r="G5" s="139">
        <f>E5+F5</f>
        <v>3</v>
      </c>
      <c r="H5" s="136">
        <v>1</v>
      </c>
      <c r="I5" s="137">
        <v>0</v>
      </c>
      <c r="J5" s="138">
        <f t="shared" si="0"/>
        <v>1</v>
      </c>
      <c r="K5" s="136">
        <v>0</v>
      </c>
      <c r="L5" s="137">
        <v>0</v>
      </c>
      <c r="M5" s="138">
        <f t="shared" si="1"/>
        <v>0</v>
      </c>
      <c r="N5" s="136">
        <v>1</v>
      </c>
      <c r="O5" s="137">
        <v>2</v>
      </c>
      <c r="P5" s="138">
        <f t="shared" si="2"/>
        <v>3</v>
      </c>
      <c r="Q5" s="136">
        <v>0</v>
      </c>
      <c r="R5" s="137">
        <v>0</v>
      </c>
      <c r="S5" s="138">
        <f t="shared" si="3"/>
        <v>0</v>
      </c>
      <c r="T5" s="136">
        <v>1</v>
      </c>
      <c r="U5" s="137">
        <v>2</v>
      </c>
      <c r="V5" s="138">
        <f t="shared" si="4"/>
        <v>3</v>
      </c>
      <c r="W5" s="136">
        <v>1</v>
      </c>
      <c r="X5" s="137">
        <v>3</v>
      </c>
      <c r="Y5" s="138">
        <f t="shared" si="5"/>
        <v>4</v>
      </c>
      <c r="Z5" s="136">
        <v>2</v>
      </c>
      <c r="AA5" s="137">
        <v>1</v>
      </c>
      <c r="AB5" s="138">
        <f t="shared" si="6"/>
        <v>3</v>
      </c>
      <c r="AC5" s="137">
        <v>2</v>
      </c>
      <c r="AD5" s="137">
        <v>0</v>
      </c>
      <c r="AE5" s="139">
        <f t="shared" si="7"/>
        <v>2</v>
      </c>
      <c r="AF5" s="136">
        <v>0</v>
      </c>
      <c r="AG5" s="137">
        <v>0</v>
      </c>
      <c r="AH5" s="138">
        <f t="shared" si="8"/>
        <v>0</v>
      </c>
      <c r="AI5" s="137">
        <v>0</v>
      </c>
      <c r="AJ5" s="137">
        <v>1</v>
      </c>
      <c r="AK5" s="138">
        <f t="shared" si="9"/>
        <v>1</v>
      </c>
    </row>
    <row r="6" spans="1:37" ht="12.75">
      <c r="A6" s="135" t="s">
        <v>13</v>
      </c>
      <c r="B6" s="136">
        <v>3</v>
      </c>
      <c r="C6" s="137">
        <v>1</v>
      </c>
      <c r="D6" s="138">
        <f>B6+C6</f>
        <v>4</v>
      </c>
      <c r="E6" s="137">
        <v>0</v>
      </c>
      <c r="F6" s="137">
        <v>2</v>
      </c>
      <c r="G6" s="139">
        <f>E6+F6</f>
        <v>2</v>
      </c>
      <c r="H6" s="136">
        <v>0</v>
      </c>
      <c r="I6" s="137">
        <v>1</v>
      </c>
      <c r="J6" s="138">
        <f t="shared" si="0"/>
        <v>1</v>
      </c>
      <c r="K6" s="136">
        <v>0</v>
      </c>
      <c r="L6" s="137">
        <v>0</v>
      </c>
      <c r="M6" s="138">
        <f t="shared" si="1"/>
        <v>0</v>
      </c>
      <c r="N6" s="136">
        <v>0</v>
      </c>
      <c r="O6" s="137">
        <v>0</v>
      </c>
      <c r="P6" s="138">
        <f t="shared" si="2"/>
        <v>0</v>
      </c>
      <c r="Q6" s="136">
        <v>0</v>
      </c>
      <c r="R6" s="137">
        <v>0</v>
      </c>
      <c r="S6" s="138">
        <f t="shared" si="3"/>
        <v>0</v>
      </c>
      <c r="T6" s="136">
        <v>1</v>
      </c>
      <c r="U6" s="137">
        <v>1</v>
      </c>
      <c r="V6" s="138">
        <f t="shared" si="4"/>
        <v>2</v>
      </c>
      <c r="W6" s="136">
        <v>4</v>
      </c>
      <c r="X6" s="137">
        <v>4</v>
      </c>
      <c r="Y6" s="138">
        <f t="shared" si="5"/>
        <v>8</v>
      </c>
      <c r="Z6" s="136">
        <v>0</v>
      </c>
      <c r="AA6" s="137">
        <v>0</v>
      </c>
      <c r="AB6" s="138">
        <f t="shared" si="6"/>
        <v>0</v>
      </c>
      <c r="AC6" s="137">
        <v>2</v>
      </c>
      <c r="AD6" s="137">
        <v>1</v>
      </c>
      <c r="AE6" s="139">
        <f t="shared" si="7"/>
        <v>3</v>
      </c>
      <c r="AF6" s="136">
        <v>0</v>
      </c>
      <c r="AG6" s="137">
        <v>0</v>
      </c>
      <c r="AH6" s="138">
        <f t="shared" si="8"/>
        <v>0</v>
      </c>
      <c r="AI6" s="137">
        <v>0</v>
      </c>
      <c r="AJ6" s="137">
        <v>0</v>
      </c>
      <c r="AK6" s="138">
        <f t="shared" si="9"/>
        <v>0</v>
      </c>
    </row>
    <row r="7" spans="1:37" ht="12.75">
      <c r="A7" s="135" t="s">
        <v>14</v>
      </c>
      <c r="B7" s="136">
        <v>2</v>
      </c>
      <c r="C7" s="137">
        <v>1</v>
      </c>
      <c r="D7" s="138">
        <f>B7+C7</f>
        <v>3</v>
      </c>
      <c r="E7" s="137">
        <v>0</v>
      </c>
      <c r="F7" s="137">
        <v>0</v>
      </c>
      <c r="G7" s="139">
        <f>F7+E7</f>
        <v>0</v>
      </c>
      <c r="H7" s="136">
        <v>0</v>
      </c>
      <c r="I7" s="137">
        <v>1</v>
      </c>
      <c r="J7" s="138">
        <f t="shared" si="0"/>
        <v>1</v>
      </c>
      <c r="K7" s="136">
        <v>3</v>
      </c>
      <c r="L7" s="137">
        <v>2</v>
      </c>
      <c r="M7" s="138">
        <f t="shared" si="1"/>
        <v>5</v>
      </c>
      <c r="N7" s="136">
        <v>4</v>
      </c>
      <c r="O7" s="137">
        <v>2</v>
      </c>
      <c r="P7" s="138">
        <f t="shared" si="2"/>
        <v>6</v>
      </c>
      <c r="Q7" s="136">
        <v>0</v>
      </c>
      <c r="R7" s="137">
        <v>1</v>
      </c>
      <c r="S7" s="138">
        <f t="shared" si="3"/>
        <v>1</v>
      </c>
      <c r="T7" s="136">
        <v>2</v>
      </c>
      <c r="U7" s="137">
        <v>2</v>
      </c>
      <c r="V7" s="138">
        <f t="shared" si="4"/>
        <v>4</v>
      </c>
      <c r="W7" s="136">
        <v>1</v>
      </c>
      <c r="X7" s="137">
        <v>0</v>
      </c>
      <c r="Y7" s="138">
        <f t="shared" si="5"/>
        <v>1</v>
      </c>
      <c r="Z7" s="136">
        <v>0</v>
      </c>
      <c r="AA7" s="137">
        <v>2</v>
      </c>
      <c r="AB7" s="138">
        <f t="shared" si="6"/>
        <v>2</v>
      </c>
      <c r="AC7" s="137">
        <v>1</v>
      </c>
      <c r="AD7" s="137">
        <v>0</v>
      </c>
      <c r="AE7" s="139">
        <f t="shared" si="7"/>
        <v>1</v>
      </c>
      <c r="AF7" s="136">
        <v>1</v>
      </c>
      <c r="AG7" s="137">
        <v>4</v>
      </c>
      <c r="AH7" s="138">
        <f t="shared" si="8"/>
        <v>5</v>
      </c>
      <c r="AI7" s="137">
        <v>4</v>
      </c>
      <c r="AJ7" s="137">
        <v>7</v>
      </c>
      <c r="AK7" s="138">
        <f t="shared" si="9"/>
        <v>11</v>
      </c>
    </row>
    <row r="8" spans="1:37" s="134" customFormat="1" ht="43.5" customHeight="1">
      <c r="A8" s="140" t="s">
        <v>15</v>
      </c>
      <c r="B8" s="141">
        <f>B3+B4-B5+B6-B7</f>
        <v>1156</v>
      </c>
      <c r="C8" s="142">
        <f>C3+C4-C5+C6-C7</f>
        <v>1175</v>
      </c>
      <c r="D8" s="143">
        <f>B8+C8</f>
        <v>2331</v>
      </c>
      <c r="E8" s="142">
        <f>E3+E4-E5+E6-E7</f>
        <v>1154</v>
      </c>
      <c r="F8" s="142">
        <f>F3+F4-F5+F6-F7</f>
        <v>1177</v>
      </c>
      <c r="G8" s="144">
        <f>E8+F8</f>
        <v>2331</v>
      </c>
      <c r="H8" s="141">
        <f>H3+H4-H5+H6-H7</f>
        <v>1153</v>
      </c>
      <c r="I8" s="142">
        <f>I3+I4-I5+I6-I7</f>
        <v>1178</v>
      </c>
      <c r="J8" s="143">
        <f t="shared" si="0"/>
        <v>2331</v>
      </c>
      <c r="K8" s="141">
        <f>K3+K4-K5+K6-K7</f>
        <v>1153</v>
      </c>
      <c r="L8" s="142">
        <f>L3+L4-L5+L6-L7</f>
        <v>1178</v>
      </c>
      <c r="M8" s="143">
        <f t="shared" si="1"/>
        <v>2331</v>
      </c>
      <c r="N8" s="141">
        <f>N3+N4-N5+N6-N7</f>
        <v>1148</v>
      </c>
      <c r="O8" s="142">
        <f>O3+O4-O5+O6-O7</f>
        <v>1174</v>
      </c>
      <c r="P8" s="143">
        <f t="shared" si="2"/>
        <v>2322</v>
      </c>
      <c r="Q8" s="141">
        <f>Q3+Q4-Q5+Q6-Q7</f>
        <v>1148</v>
      </c>
      <c r="R8" s="142">
        <f>R3+R4-R5+R6-R7</f>
        <v>1173</v>
      </c>
      <c r="S8" s="143">
        <f t="shared" si="3"/>
        <v>2321</v>
      </c>
      <c r="T8" s="141">
        <f>T3+T4-T5+T6-T7</f>
        <v>1147</v>
      </c>
      <c r="U8" s="142">
        <f>U3+U4-U5+U6-U7</f>
        <v>1170</v>
      </c>
      <c r="V8" s="143">
        <f t="shared" si="4"/>
        <v>2317</v>
      </c>
      <c r="W8" s="141">
        <f>W3+W4-W5+W6-W7</f>
        <v>1151</v>
      </c>
      <c r="X8" s="142">
        <f>X3+X4-X5+X6-X7</f>
        <v>1174</v>
      </c>
      <c r="Y8" s="143">
        <f t="shared" si="5"/>
        <v>2325</v>
      </c>
      <c r="Z8" s="141">
        <f>Z3+Z4-Z5+Z6-Z7</f>
        <v>1150</v>
      </c>
      <c r="AA8" s="142">
        <f>AA3+AA4-AA5+AA6-AA7</f>
        <v>1172</v>
      </c>
      <c r="AB8" s="143">
        <f t="shared" si="6"/>
        <v>2322</v>
      </c>
      <c r="AC8" s="142">
        <f>AC3+AC4-AC5+AC6-AC7</f>
        <v>1151</v>
      </c>
      <c r="AD8" s="142">
        <f>AD3+AD4-AD5+AD6-AD7</f>
        <v>1176</v>
      </c>
      <c r="AE8" s="144">
        <f t="shared" si="7"/>
        <v>2327</v>
      </c>
      <c r="AF8" s="141">
        <f>AF3+AF4-AF5+AF6-AF7</f>
        <v>1150</v>
      </c>
      <c r="AG8" s="142">
        <f>AG3+AG4-AG5+AG6-AG7</f>
        <v>1172</v>
      </c>
      <c r="AH8" s="143">
        <f t="shared" si="8"/>
        <v>2322</v>
      </c>
      <c r="AI8" s="142">
        <f>AI3+AI4-AI5+AI6-AI7</f>
        <v>1147</v>
      </c>
      <c r="AJ8" s="142">
        <f>AJ3+AJ4-AJ5+AJ6-AJ7</f>
        <v>1164</v>
      </c>
      <c r="AK8" s="143">
        <f t="shared" si="9"/>
        <v>2311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-2</v>
      </c>
      <c r="C10" s="151">
        <f>C8-C3</f>
        <v>-1</v>
      </c>
      <c r="D10" s="152">
        <f>C10+B10</f>
        <v>-3</v>
      </c>
      <c r="E10" s="151">
        <f>E8-E3</f>
        <v>-2</v>
      </c>
      <c r="F10" s="151">
        <f>F8-F3</f>
        <v>2</v>
      </c>
      <c r="G10" s="153">
        <f>F10+E10</f>
        <v>0</v>
      </c>
      <c r="H10" s="150">
        <f>H8-H3</f>
        <v>-1</v>
      </c>
      <c r="I10" s="151">
        <f>I8-I3</f>
        <v>1</v>
      </c>
      <c r="J10" s="152">
        <f>I10+H10</f>
        <v>0</v>
      </c>
      <c r="K10" s="150">
        <f>K8-K3</f>
        <v>0</v>
      </c>
      <c r="L10" s="151">
        <f>L8-L3</f>
        <v>0</v>
      </c>
      <c r="M10" s="152">
        <f>L10+K10</f>
        <v>0</v>
      </c>
      <c r="N10" s="150">
        <f>N8-N3</f>
        <v>-5</v>
      </c>
      <c r="O10" s="151">
        <f>O8-O3</f>
        <v>-4</v>
      </c>
      <c r="P10" s="152">
        <f>O10+N10</f>
        <v>-9</v>
      </c>
      <c r="Q10" s="150">
        <f>Q8-Q3</f>
        <v>0</v>
      </c>
      <c r="R10" s="151">
        <f>R8-R3</f>
        <v>-1</v>
      </c>
      <c r="S10" s="152">
        <f>R10+Q10</f>
        <v>-1</v>
      </c>
      <c r="T10" s="150">
        <f>T8-T3</f>
        <v>-1</v>
      </c>
      <c r="U10" s="151">
        <f>U8-U3</f>
        <v>-3</v>
      </c>
      <c r="V10" s="152">
        <f>U10+T10</f>
        <v>-4</v>
      </c>
      <c r="W10" s="150">
        <f>W8-W3</f>
        <v>4</v>
      </c>
      <c r="X10" s="151">
        <f>X8-X3</f>
        <v>4</v>
      </c>
      <c r="Y10" s="152">
        <f>X10+W10</f>
        <v>8</v>
      </c>
      <c r="Z10" s="150">
        <f>Z8-Z3</f>
        <v>-1</v>
      </c>
      <c r="AA10" s="151">
        <f>AA8-AA3</f>
        <v>-2</v>
      </c>
      <c r="AB10" s="152">
        <f>AA10+Z10</f>
        <v>-3</v>
      </c>
      <c r="AC10" s="151">
        <f>AC8-AC3</f>
        <v>1</v>
      </c>
      <c r="AD10" s="151">
        <f>AD8-AD3</f>
        <v>4</v>
      </c>
      <c r="AE10" s="153">
        <f>AD10+AC10</f>
        <v>5</v>
      </c>
      <c r="AF10" s="150">
        <f>AF8-AF3</f>
        <v>-1</v>
      </c>
      <c r="AG10" s="151">
        <f>AG8-AG3</f>
        <v>-4</v>
      </c>
      <c r="AH10" s="152">
        <f>AG10+AF10</f>
        <v>-5</v>
      </c>
      <c r="AI10" s="151">
        <f>AI8-AI3</f>
        <v>-3</v>
      </c>
      <c r="AJ10" s="151">
        <f>AJ8-AJ3</f>
        <v>-8</v>
      </c>
      <c r="AK10" s="152">
        <f>AJ10+AI10</f>
        <v>-11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1.0164359861591696</v>
      </c>
      <c r="D12" s="158"/>
      <c r="E12" s="157">
        <f>1</f>
        <v>1</v>
      </c>
      <c r="F12" s="157">
        <f>F8/E8</f>
        <v>1.0199306759098787</v>
      </c>
      <c r="G12" s="159"/>
      <c r="H12" s="156">
        <f>1</f>
        <v>1</v>
      </c>
      <c r="I12" s="157">
        <f>I8/H8</f>
        <v>1.0216825672159584</v>
      </c>
      <c r="J12" s="158"/>
      <c r="K12" s="156">
        <f>1</f>
        <v>1</v>
      </c>
      <c r="L12" s="157">
        <f>L8/K8</f>
        <v>1.0216825672159584</v>
      </c>
      <c r="M12" s="158"/>
      <c r="N12" s="156">
        <f>1</f>
        <v>1</v>
      </c>
      <c r="O12" s="157">
        <f>O8/N8</f>
        <v>1.0226480836236933</v>
      </c>
      <c r="P12" s="158"/>
      <c r="Q12" s="156">
        <f>1</f>
        <v>1</v>
      </c>
      <c r="R12" s="157">
        <f>R8/Q8</f>
        <v>1.0217770034843205</v>
      </c>
      <c r="S12" s="158"/>
      <c r="T12" s="156">
        <f>1</f>
        <v>1</v>
      </c>
      <c r="U12" s="157">
        <f>U8/T8</f>
        <v>1.020052310374891</v>
      </c>
      <c r="V12" s="158"/>
      <c r="W12" s="156">
        <f>1</f>
        <v>1</v>
      </c>
      <c r="X12" s="157">
        <f>X8/W8</f>
        <v>1.0199826238053866</v>
      </c>
      <c r="Y12" s="158"/>
      <c r="Z12" s="156">
        <f>1</f>
        <v>1</v>
      </c>
      <c r="AA12" s="157">
        <f>AA8/Z8</f>
        <v>1.0191304347826087</v>
      </c>
      <c r="AB12" s="158"/>
      <c r="AC12" s="157">
        <f>1</f>
        <v>1</v>
      </c>
      <c r="AD12" s="157">
        <f>AD8/AC8</f>
        <v>1.0217202432667245</v>
      </c>
      <c r="AE12" s="159"/>
      <c r="AF12" s="156">
        <f>1</f>
        <v>1</v>
      </c>
      <c r="AG12" s="157">
        <f>AG8/AF8</f>
        <v>1.0191304347826087</v>
      </c>
      <c r="AH12" s="158"/>
      <c r="AI12" s="157">
        <f>1</f>
        <v>1</v>
      </c>
      <c r="AJ12" s="157">
        <f>AJ8/AI8</f>
        <v>1.014821272885789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0.9982698961937716</v>
      </c>
      <c r="F14" s="167">
        <f t="shared" si="10"/>
        <v>1.0017021276595746</v>
      </c>
      <c r="G14" s="168">
        <f t="shared" si="10"/>
        <v>1</v>
      </c>
      <c r="H14" s="169">
        <f t="shared" si="10"/>
        <v>0.9991334488734835</v>
      </c>
      <c r="I14" s="167">
        <f t="shared" si="10"/>
        <v>1.0008496176720476</v>
      </c>
      <c r="J14" s="170">
        <f t="shared" si="10"/>
        <v>1</v>
      </c>
      <c r="K14" s="169">
        <f t="shared" si="10"/>
        <v>1</v>
      </c>
      <c r="L14" s="167">
        <f t="shared" si="10"/>
        <v>1</v>
      </c>
      <c r="M14" s="170">
        <f t="shared" si="10"/>
        <v>1</v>
      </c>
      <c r="N14" s="169">
        <f t="shared" si="10"/>
        <v>0.9956634865568084</v>
      </c>
      <c r="O14" s="167">
        <f t="shared" si="10"/>
        <v>0.9966044142614601</v>
      </c>
      <c r="P14" s="170">
        <f t="shared" si="10"/>
        <v>0.9961389961389961</v>
      </c>
      <c r="Q14" s="169">
        <f t="shared" si="10"/>
        <v>1</v>
      </c>
      <c r="R14" s="167">
        <f t="shared" si="10"/>
        <v>0.9991482112436116</v>
      </c>
      <c r="S14" s="170">
        <f t="shared" si="10"/>
        <v>0.9995693367786391</v>
      </c>
      <c r="T14" s="169">
        <f t="shared" si="10"/>
        <v>0.9991289198606271</v>
      </c>
      <c r="U14" s="167">
        <f t="shared" si="10"/>
        <v>0.9974424552429667</v>
      </c>
      <c r="V14" s="170">
        <f t="shared" si="10"/>
        <v>0.998276604911676</v>
      </c>
      <c r="W14" s="169">
        <f t="shared" si="10"/>
        <v>1.003487358326068</v>
      </c>
      <c r="X14" s="167">
        <f t="shared" si="10"/>
        <v>1.0034188034188034</v>
      </c>
      <c r="Y14" s="170">
        <f t="shared" si="10"/>
        <v>1.0034527406128615</v>
      </c>
      <c r="Z14" s="169">
        <f t="shared" si="10"/>
        <v>0.9991311902693311</v>
      </c>
      <c r="AA14" s="167">
        <f t="shared" si="10"/>
        <v>0.9982964224872232</v>
      </c>
      <c r="AB14" s="170">
        <f t="shared" si="10"/>
        <v>0.9987096774193548</v>
      </c>
      <c r="AC14" s="167">
        <f t="shared" si="10"/>
        <v>1.0008695652173913</v>
      </c>
      <c r="AD14" s="167">
        <f t="shared" si="10"/>
        <v>1.0034129692832765</v>
      </c>
      <c r="AE14" s="168">
        <f t="shared" si="10"/>
        <v>1.0021533161068046</v>
      </c>
      <c r="AF14" s="169">
        <f t="shared" si="10"/>
        <v>0.9991311902693311</v>
      </c>
      <c r="AG14" s="167">
        <f t="shared" si="10"/>
        <v>0.9965986394557823</v>
      </c>
      <c r="AH14" s="170">
        <f t="shared" si="10"/>
        <v>0.9978513107004727</v>
      </c>
      <c r="AI14" s="167">
        <f t="shared" si="10"/>
        <v>0.9973913043478261</v>
      </c>
      <c r="AJ14" s="167">
        <f t="shared" si="10"/>
        <v>0.9931740614334471</v>
      </c>
      <c r="AK14" s="170">
        <f t="shared" si="10"/>
        <v>0.9952627045650302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41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10</v>
      </c>
      <c r="F18" s="176">
        <f t="shared" si="11"/>
        <v>11</v>
      </c>
      <c r="G18" s="177">
        <f>SUM(E18:F18)</f>
        <v>21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13</v>
      </c>
      <c r="F19" s="176">
        <f t="shared" si="11"/>
        <v>11</v>
      </c>
      <c r="G19" s="177">
        <f>SUM(E19:F19)</f>
        <v>24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10</v>
      </c>
      <c r="F20" s="176">
        <f t="shared" si="11"/>
        <v>10</v>
      </c>
      <c r="G20" s="177">
        <f>SUM(F20+E20)</f>
        <v>20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18</v>
      </c>
      <c r="F21" s="178">
        <f t="shared" si="11"/>
        <v>22</v>
      </c>
      <c r="G21" s="179">
        <f>SUM(E21:F21)</f>
        <v>40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1156</v>
      </c>
      <c r="C29" s="189">
        <f>C8</f>
        <v>1175</v>
      </c>
      <c r="D29" s="190">
        <f>D8</f>
        <v>2331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1154</v>
      </c>
      <c r="C30" s="189">
        <f>F8</f>
        <v>1177</v>
      </c>
      <c r="D30" s="190">
        <f>G8</f>
        <v>2331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1153</v>
      </c>
      <c r="C31" s="189">
        <f>I8</f>
        <v>1178</v>
      </c>
      <c r="D31" s="190">
        <f aca="true" t="shared" si="12" ref="D31:D40">B31+C31</f>
        <v>2331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1153</v>
      </c>
      <c r="C32" s="189">
        <f>L8</f>
        <v>1178</v>
      </c>
      <c r="D32" s="190">
        <f t="shared" si="12"/>
        <v>2331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1148</v>
      </c>
      <c r="C33" s="189">
        <f>O8</f>
        <v>1174</v>
      </c>
      <c r="D33" s="190">
        <f t="shared" si="12"/>
        <v>2322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1148</v>
      </c>
      <c r="C34" s="189">
        <f>R8</f>
        <v>1173</v>
      </c>
      <c r="D34" s="190">
        <f t="shared" si="12"/>
        <v>2321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1147</v>
      </c>
      <c r="C35" s="189">
        <f>U8</f>
        <v>1170</v>
      </c>
      <c r="D35" s="190">
        <f t="shared" si="12"/>
        <v>2317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1151</v>
      </c>
      <c r="C36" s="189">
        <f>X8</f>
        <v>1174</v>
      </c>
      <c r="D36" s="190">
        <f t="shared" si="12"/>
        <v>2325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1150</v>
      </c>
      <c r="C37" s="189">
        <f>AA8</f>
        <v>1172</v>
      </c>
      <c r="D37" s="190">
        <f t="shared" si="12"/>
        <v>2322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1151</v>
      </c>
      <c r="C38" s="189">
        <f>AD8</f>
        <v>1176</v>
      </c>
      <c r="D38" s="190">
        <f t="shared" si="12"/>
        <v>2327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1150</v>
      </c>
      <c r="C39" s="189">
        <f>AG8</f>
        <v>1172</v>
      </c>
      <c r="D39" s="190">
        <f t="shared" si="12"/>
        <v>2322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1147</v>
      </c>
      <c r="C40" s="193">
        <f>AJ8</f>
        <v>1164</v>
      </c>
      <c r="D40" s="194">
        <f t="shared" si="12"/>
        <v>2311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F25" sqref="A21:AF25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2012'!AI8)</f>
        <v>1147</v>
      </c>
      <c r="C3" s="129">
        <f>SUM('pohyb obyv 2012'!AJ8)</f>
        <v>1164</v>
      </c>
      <c r="D3" s="130">
        <f>SUM(B3:C3)</f>
        <v>2311</v>
      </c>
      <c r="E3" s="131">
        <f>B8</f>
        <v>1143</v>
      </c>
      <c r="F3" s="131">
        <f>C8</f>
        <v>1159</v>
      </c>
      <c r="G3" s="132">
        <f>E3+F3</f>
        <v>2302</v>
      </c>
      <c r="H3" s="133">
        <f>E8</f>
        <v>1142</v>
      </c>
      <c r="I3" s="131">
        <f>F8</f>
        <v>1160</v>
      </c>
      <c r="J3" s="130">
        <f aca="true" t="shared" si="0" ref="J3:J8">H3+I3</f>
        <v>2302</v>
      </c>
      <c r="K3" s="133">
        <f>H8</f>
        <v>1143</v>
      </c>
      <c r="L3" s="131">
        <f>I8</f>
        <v>1161</v>
      </c>
      <c r="M3" s="130">
        <f aca="true" t="shared" si="1" ref="M3:M8">K3+L3</f>
        <v>2304</v>
      </c>
      <c r="N3" s="133">
        <f>K8</f>
        <v>1145</v>
      </c>
      <c r="O3" s="131">
        <f>L8</f>
        <v>1158</v>
      </c>
      <c r="P3" s="130">
        <f aca="true" t="shared" si="2" ref="P3:P8">N3+O3</f>
        <v>2303</v>
      </c>
      <c r="Q3" s="133">
        <f>N8</f>
        <v>1145</v>
      </c>
      <c r="R3" s="131">
        <f>O8</f>
        <v>1156</v>
      </c>
      <c r="S3" s="130">
        <f aca="true" t="shared" si="3" ref="S3:S8">Q3+R3</f>
        <v>2301</v>
      </c>
      <c r="T3" s="133">
        <f>Q8</f>
        <v>1145</v>
      </c>
      <c r="U3" s="131">
        <f>R8</f>
        <v>1153</v>
      </c>
      <c r="V3" s="130">
        <f aca="true" t="shared" si="4" ref="V3:V8">T3+U3</f>
        <v>2298</v>
      </c>
      <c r="W3" s="133">
        <f>T8</f>
        <v>1140</v>
      </c>
      <c r="X3" s="131">
        <f>U8</f>
        <v>1148</v>
      </c>
      <c r="Y3" s="130">
        <f aca="true" t="shared" si="5" ref="Y3:Y8">W3+X3</f>
        <v>2288</v>
      </c>
      <c r="Z3" s="133">
        <f>W8</f>
        <v>1140</v>
      </c>
      <c r="AA3" s="131">
        <f>X8</f>
        <v>1149</v>
      </c>
      <c r="AB3" s="130">
        <f aca="true" t="shared" si="6" ref="AB3:AB8">Z3+AA3</f>
        <v>2289</v>
      </c>
      <c r="AC3" s="131">
        <f>Z8</f>
        <v>1144</v>
      </c>
      <c r="AD3" s="131">
        <f>AA8</f>
        <v>1155</v>
      </c>
      <c r="AE3" s="132">
        <f aca="true" t="shared" si="7" ref="AE3:AE8">AC3+AD3</f>
        <v>2299</v>
      </c>
      <c r="AF3" s="133">
        <f>AC8</f>
        <v>1141</v>
      </c>
      <c r="AG3" s="131">
        <f>AD8</f>
        <v>1156</v>
      </c>
      <c r="AH3" s="130">
        <f aca="true" t="shared" si="8" ref="AH3:AH8">AF3+AG3</f>
        <v>2297</v>
      </c>
      <c r="AI3" s="131">
        <f>AF8</f>
        <v>1140</v>
      </c>
      <c r="AJ3" s="131">
        <f>AG8</f>
        <v>1154</v>
      </c>
      <c r="AK3" s="130">
        <f aca="true" t="shared" si="9" ref="AK3:AK8">AI3+AJ3</f>
        <v>2294</v>
      </c>
    </row>
    <row r="4" spans="1:37" ht="12.75">
      <c r="A4" s="135" t="s">
        <v>11</v>
      </c>
      <c r="B4" s="136">
        <v>0</v>
      </c>
      <c r="C4" s="137">
        <v>1</v>
      </c>
      <c r="D4" s="138">
        <f>B4+C4</f>
        <v>1</v>
      </c>
      <c r="E4" s="137">
        <v>2</v>
      </c>
      <c r="F4" s="137">
        <v>2</v>
      </c>
      <c r="G4" s="139">
        <f>E4+F4</f>
        <v>4</v>
      </c>
      <c r="H4" s="136">
        <v>2</v>
      </c>
      <c r="I4" s="137">
        <v>1</v>
      </c>
      <c r="J4" s="138">
        <f t="shared" si="0"/>
        <v>3</v>
      </c>
      <c r="K4" s="136">
        <v>2</v>
      </c>
      <c r="L4" s="137">
        <v>0</v>
      </c>
      <c r="M4" s="138">
        <f t="shared" si="1"/>
        <v>2</v>
      </c>
      <c r="N4" s="136">
        <v>1</v>
      </c>
      <c r="O4" s="137">
        <v>1</v>
      </c>
      <c r="P4" s="138">
        <f t="shared" si="2"/>
        <v>2</v>
      </c>
      <c r="Q4" s="136">
        <v>0</v>
      </c>
      <c r="R4" s="137">
        <v>0</v>
      </c>
      <c r="S4" s="138">
        <f t="shared" si="3"/>
        <v>0</v>
      </c>
      <c r="T4" s="136">
        <v>1</v>
      </c>
      <c r="U4" s="137">
        <v>1</v>
      </c>
      <c r="V4" s="138">
        <f t="shared" si="4"/>
        <v>2</v>
      </c>
      <c r="W4" s="136">
        <v>1</v>
      </c>
      <c r="X4" s="137">
        <v>2</v>
      </c>
      <c r="Y4" s="138">
        <f t="shared" si="5"/>
        <v>3</v>
      </c>
      <c r="Z4" s="136">
        <v>2</v>
      </c>
      <c r="AA4" s="137">
        <v>4</v>
      </c>
      <c r="AB4" s="138">
        <f t="shared" si="6"/>
        <v>6</v>
      </c>
      <c r="AC4" s="137">
        <v>0</v>
      </c>
      <c r="AD4" s="137">
        <v>0</v>
      </c>
      <c r="AE4" s="139">
        <f t="shared" si="7"/>
        <v>0</v>
      </c>
      <c r="AF4" s="136">
        <v>2</v>
      </c>
      <c r="AG4" s="137">
        <v>0</v>
      </c>
      <c r="AH4" s="138">
        <f t="shared" si="8"/>
        <v>2</v>
      </c>
      <c r="AI4" s="137">
        <v>0</v>
      </c>
      <c r="AJ4" s="137">
        <v>1</v>
      </c>
      <c r="AK4" s="138">
        <f t="shared" si="9"/>
        <v>1</v>
      </c>
    </row>
    <row r="5" spans="1:37" ht="12.75">
      <c r="A5" s="135" t="s">
        <v>12</v>
      </c>
      <c r="B5" s="136">
        <v>2</v>
      </c>
      <c r="C5" s="137">
        <v>0</v>
      </c>
      <c r="D5" s="138">
        <f>B5+C5</f>
        <v>2</v>
      </c>
      <c r="E5" s="137">
        <v>1</v>
      </c>
      <c r="F5" s="137">
        <v>0</v>
      </c>
      <c r="G5" s="139">
        <f>E5+F5</f>
        <v>1</v>
      </c>
      <c r="H5" s="136">
        <v>1</v>
      </c>
      <c r="I5" s="137">
        <v>0</v>
      </c>
      <c r="J5" s="138">
        <f t="shared" si="0"/>
        <v>1</v>
      </c>
      <c r="K5" s="136">
        <v>0</v>
      </c>
      <c r="L5" s="137">
        <v>2</v>
      </c>
      <c r="M5" s="138">
        <f t="shared" si="1"/>
        <v>2</v>
      </c>
      <c r="N5" s="136">
        <v>1</v>
      </c>
      <c r="O5" s="137">
        <v>1</v>
      </c>
      <c r="P5" s="138">
        <f t="shared" si="2"/>
        <v>2</v>
      </c>
      <c r="Q5" s="136">
        <v>0</v>
      </c>
      <c r="R5" s="137">
        <v>1</v>
      </c>
      <c r="S5" s="138">
        <f t="shared" si="3"/>
        <v>1</v>
      </c>
      <c r="T5" s="136">
        <v>2</v>
      </c>
      <c r="U5" s="137">
        <v>2</v>
      </c>
      <c r="V5" s="138">
        <f t="shared" si="4"/>
        <v>4</v>
      </c>
      <c r="W5" s="136">
        <v>0</v>
      </c>
      <c r="X5" s="137">
        <v>0</v>
      </c>
      <c r="Y5" s="138">
        <f t="shared" si="5"/>
        <v>0</v>
      </c>
      <c r="Z5" s="136">
        <v>0</v>
      </c>
      <c r="AA5" s="137">
        <v>0</v>
      </c>
      <c r="AB5" s="138">
        <f t="shared" si="6"/>
        <v>0</v>
      </c>
      <c r="AC5" s="137">
        <v>0</v>
      </c>
      <c r="AD5" s="137">
        <v>2</v>
      </c>
      <c r="AE5" s="139">
        <f t="shared" si="7"/>
        <v>2</v>
      </c>
      <c r="AF5" s="136">
        <v>3</v>
      </c>
      <c r="AG5" s="137">
        <v>1</v>
      </c>
      <c r="AH5" s="138">
        <f t="shared" si="8"/>
        <v>4</v>
      </c>
      <c r="AI5" s="137">
        <v>0</v>
      </c>
      <c r="AJ5" s="137">
        <v>0</v>
      </c>
      <c r="AK5" s="138">
        <f t="shared" si="9"/>
        <v>0</v>
      </c>
    </row>
    <row r="6" spans="1:37" ht="12.75">
      <c r="A6" s="135" t="s">
        <v>13</v>
      </c>
      <c r="B6" s="136">
        <v>0</v>
      </c>
      <c r="C6" s="137">
        <v>0</v>
      </c>
      <c r="D6" s="138">
        <f>B6+C6</f>
        <v>0</v>
      </c>
      <c r="E6" s="137">
        <v>1</v>
      </c>
      <c r="F6" s="137">
        <v>2</v>
      </c>
      <c r="G6" s="139">
        <f>E6+F6</f>
        <v>3</v>
      </c>
      <c r="H6" s="136">
        <v>0</v>
      </c>
      <c r="I6" s="137">
        <v>0</v>
      </c>
      <c r="J6" s="138">
        <f t="shared" si="0"/>
        <v>0</v>
      </c>
      <c r="K6" s="136">
        <v>0</v>
      </c>
      <c r="L6" s="137">
        <v>0</v>
      </c>
      <c r="M6" s="138">
        <f t="shared" si="1"/>
        <v>0</v>
      </c>
      <c r="N6" s="136">
        <v>0</v>
      </c>
      <c r="O6" s="137">
        <v>1</v>
      </c>
      <c r="P6" s="138">
        <f t="shared" si="2"/>
        <v>1</v>
      </c>
      <c r="Q6" s="136">
        <v>0</v>
      </c>
      <c r="R6" s="137">
        <v>2</v>
      </c>
      <c r="S6" s="138">
        <f t="shared" si="3"/>
        <v>2</v>
      </c>
      <c r="T6" s="136">
        <v>0</v>
      </c>
      <c r="U6" s="137">
        <v>1</v>
      </c>
      <c r="V6" s="138">
        <f t="shared" si="4"/>
        <v>1</v>
      </c>
      <c r="W6" s="136">
        <v>4</v>
      </c>
      <c r="X6" s="137">
        <v>2</v>
      </c>
      <c r="Y6" s="138">
        <f t="shared" si="5"/>
        <v>6</v>
      </c>
      <c r="Z6" s="136">
        <v>3</v>
      </c>
      <c r="AA6" s="137">
        <v>5</v>
      </c>
      <c r="AB6" s="138">
        <f t="shared" si="6"/>
        <v>8</v>
      </c>
      <c r="AC6" s="137">
        <v>1</v>
      </c>
      <c r="AD6" s="137">
        <v>5</v>
      </c>
      <c r="AE6" s="139">
        <f t="shared" si="7"/>
        <v>6</v>
      </c>
      <c r="AF6" s="136">
        <v>0</v>
      </c>
      <c r="AG6" s="137">
        <v>0</v>
      </c>
      <c r="AH6" s="138">
        <f t="shared" si="8"/>
        <v>0</v>
      </c>
      <c r="AI6" s="137">
        <v>0</v>
      </c>
      <c r="AJ6" s="137">
        <v>0</v>
      </c>
      <c r="AK6" s="138">
        <f t="shared" si="9"/>
        <v>0</v>
      </c>
    </row>
    <row r="7" spans="1:37" ht="12.75">
      <c r="A7" s="135" t="s">
        <v>14</v>
      </c>
      <c r="B7" s="136">
        <v>2</v>
      </c>
      <c r="C7" s="137">
        <v>6</v>
      </c>
      <c r="D7" s="138">
        <f>B7+C7</f>
        <v>8</v>
      </c>
      <c r="E7" s="137">
        <v>3</v>
      </c>
      <c r="F7" s="137">
        <v>3</v>
      </c>
      <c r="G7" s="139">
        <f>F7+E7</f>
        <v>6</v>
      </c>
      <c r="H7" s="136">
        <v>0</v>
      </c>
      <c r="I7" s="137">
        <v>0</v>
      </c>
      <c r="J7" s="138">
        <f t="shared" si="0"/>
        <v>0</v>
      </c>
      <c r="K7" s="136">
        <v>0</v>
      </c>
      <c r="L7" s="137">
        <v>1</v>
      </c>
      <c r="M7" s="138">
        <f t="shared" si="1"/>
        <v>1</v>
      </c>
      <c r="N7" s="136">
        <v>0</v>
      </c>
      <c r="O7" s="137">
        <v>3</v>
      </c>
      <c r="P7" s="138">
        <f t="shared" si="2"/>
        <v>3</v>
      </c>
      <c r="Q7" s="136">
        <v>0</v>
      </c>
      <c r="R7" s="137">
        <v>4</v>
      </c>
      <c r="S7" s="138">
        <f t="shared" si="3"/>
        <v>4</v>
      </c>
      <c r="T7" s="136">
        <v>4</v>
      </c>
      <c r="U7" s="137">
        <v>5</v>
      </c>
      <c r="V7" s="138">
        <f t="shared" si="4"/>
        <v>9</v>
      </c>
      <c r="W7" s="136">
        <v>5</v>
      </c>
      <c r="X7" s="137">
        <v>3</v>
      </c>
      <c r="Y7" s="138">
        <f t="shared" si="5"/>
        <v>8</v>
      </c>
      <c r="Z7" s="136">
        <v>1</v>
      </c>
      <c r="AA7" s="137">
        <v>3</v>
      </c>
      <c r="AB7" s="138">
        <f t="shared" si="6"/>
        <v>4</v>
      </c>
      <c r="AC7" s="137">
        <v>4</v>
      </c>
      <c r="AD7" s="137">
        <v>2</v>
      </c>
      <c r="AE7" s="139">
        <f t="shared" si="7"/>
        <v>6</v>
      </c>
      <c r="AF7" s="136">
        <v>0</v>
      </c>
      <c r="AG7" s="137">
        <v>1</v>
      </c>
      <c r="AH7" s="138">
        <f t="shared" si="8"/>
        <v>1</v>
      </c>
      <c r="AI7" s="137">
        <v>2</v>
      </c>
      <c r="AJ7" s="137">
        <v>0</v>
      </c>
      <c r="AK7" s="138">
        <f t="shared" si="9"/>
        <v>2</v>
      </c>
    </row>
    <row r="8" spans="1:37" s="134" customFormat="1" ht="43.5" customHeight="1">
      <c r="A8" s="140" t="s">
        <v>15</v>
      </c>
      <c r="B8" s="141">
        <f>B3+B4-B5+B6-B7</f>
        <v>1143</v>
      </c>
      <c r="C8" s="142">
        <f>C3+C4-C5+C6-C7</f>
        <v>1159</v>
      </c>
      <c r="D8" s="143">
        <f>B8+C8</f>
        <v>2302</v>
      </c>
      <c r="E8" s="142">
        <f>E3+E4-E5+E6-E7</f>
        <v>1142</v>
      </c>
      <c r="F8" s="142">
        <f>F3+F4-F5+F6-F7</f>
        <v>1160</v>
      </c>
      <c r="G8" s="144">
        <f>E8+F8</f>
        <v>2302</v>
      </c>
      <c r="H8" s="141">
        <f>H3+H4-H5+H6-H7</f>
        <v>1143</v>
      </c>
      <c r="I8" s="142">
        <f>I3+I4-I5+I6-I7</f>
        <v>1161</v>
      </c>
      <c r="J8" s="143">
        <f t="shared" si="0"/>
        <v>2304</v>
      </c>
      <c r="K8" s="141">
        <f>K3+K4-K5+K6-K7</f>
        <v>1145</v>
      </c>
      <c r="L8" s="142">
        <f>L3+L4-L5+L6-L7</f>
        <v>1158</v>
      </c>
      <c r="M8" s="143">
        <f t="shared" si="1"/>
        <v>2303</v>
      </c>
      <c r="N8" s="141">
        <f>N3+N4-N5+N6-N7</f>
        <v>1145</v>
      </c>
      <c r="O8" s="142">
        <f>O3+O4-O5+O6-O7</f>
        <v>1156</v>
      </c>
      <c r="P8" s="143">
        <f t="shared" si="2"/>
        <v>2301</v>
      </c>
      <c r="Q8" s="141">
        <f>Q3+Q4-Q5+Q6-Q7</f>
        <v>1145</v>
      </c>
      <c r="R8" s="142">
        <f>R3+R4-R5+R6-R7</f>
        <v>1153</v>
      </c>
      <c r="S8" s="143">
        <f t="shared" si="3"/>
        <v>2298</v>
      </c>
      <c r="T8" s="141">
        <f>T3+T4-T5+T6-T7</f>
        <v>1140</v>
      </c>
      <c r="U8" s="142">
        <f>U3+U4-U5+U6-U7</f>
        <v>1148</v>
      </c>
      <c r="V8" s="143">
        <f t="shared" si="4"/>
        <v>2288</v>
      </c>
      <c r="W8" s="141">
        <f>W3+W4-W5+W6-W7</f>
        <v>1140</v>
      </c>
      <c r="X8" s="142">
        <f>X3+X4-X5+X6-X7</f>
        <v>1149</v>
      </c>
      <c r="Y8" s="143">
        <f t="shared" si="5"/>
        <v>2289</v>
      </c>
      <c r="Z8" s="141">
        <f>Z3+Z4-Z5+Z6-Z7</f>
        <v>1144</v>
      </c>
      <c r="AA8" s="142">
        <f>AA3+AA4-AA5+AA6-AA7</f>
        <v>1155</v>
      </c>
      <c r="AB8" s="143">
        <f t="shared" si="6"/>
        <v>2299</v>
      </c>
      <c r="AC8" s="142">
        <f>AC3+AC4-AC5+AC6-AC7</f>
        <v>1141</v>
      </c>
      <c r="AD8" s="142">
        <f>AD3+AD4-AD5+AD6-AD7</f>
        <v>1156</v>
      </c>
      <c r="AE8" s="144">
        <f t="shared" si="7"/>
        <v>2297</v>
      </c>
      <c r="AF8" s="141">
        <f>AF3+AF4-AF5+AF6-AF7</f>
        <v>1140</v>
      </c>
      <c r="AG8" s="142">
        <f>AG3+AG4-AG5+AG6-AG7</f>
        <v>1154</v>
      </c>
      <c r="AH8" s="143">
        <f t="shared" si="8"/>
        <v>2294</v>
      </c>
      <c r="AI8" s="142">
        <f>AI3+AI4-AI5+AI6-AI7</f>
        <v>1138</v>
      </c>
      <c r="AJ8" s="142">
        <f>AJ3+AJ4-AJ5+AJ6-AJ7</f>
        <v>1155</v>
      </c>
      <c r="AK8" s="143">
        <f t="shared" si="9"/>
        <v>2293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-4</v>
      </c>
      <c r="C10" s="151">
        <f>C8-C3</f>
        <v>-5</v>
      </c>
      <c r="D10" s="152">
        <f>C10+B10</f>
        <v>-9</v>
      </c>
      <c r="E10" s="151">
        <f>E8-E3</f>
        <v>-1</v>
      </c>
      <c r="F10" s="151">
        <f>F8-F3</f>
        <v>1</v>
      </c>
      <c r="G10" s="153">
        <f>F10+E10</f>
        <v>0</v>
      </c>
      <c r="H10" s="150">
        <f>H8-H3</f>
        <v>1</v>
      </c>
      <c r="I10" s="151">
        <f>I8-I3</f>
        <v>1</v>
      </c>
      <c r="J10" s="152">
        <f>I10+H10</f>
        <v>2</v>
      </c>
      <c r="K10" s="150">
        <f>K8-K3</f>
        <v>2</v>
      </c>
      <c r="L10" s="151">
        <f>L8-L3</f>
        <v>-3</v>
      </c>
      <c r="M10" s="152">
        <f>L10+K10</f>
        <v>-1</v>
      </c>
      <c r="N10" s="150">
        <f>N8-N3</f>
        <v>0</v>
      </c>
      <c r="O10" s="151">
        <f>O8-O3</f>
        <v>-2</v>
      </c>
      <c r="P10" s="152">
        <f>O10+N10</f>
        <v>-2</v>
      </c>
      <c r="Q10" s="150">
        <f>Q8-Q3</f>
        <v>0</v>
      </c>
      <c r="R10" s="151">
        <f>R8-R3</f>
        <v>-3</v>
      </c>
      <c r="S10" s="152">
        <f>R10+Q10</f>
        <v>-3</v>
      </c>
      <c r="T10" s="150">
        <f>T8-T3</f>
        <v>-5</v>
      </c>
      <c r="U10" s="151">
        <f>U8-U3</f>
        <v>-5</v>
      </c>
      <c r="V10" s="152">
        <f>U10+T10</f>
        <v>-10</v>
      </c>
      <c r="W10" s="150">
        <f>W8-W3</f>
        <v>0</v>
      </c>
      <c r="X10" s="151">
        <f>X8-X3</f>
        <v>1</v>
      </c>
      <c r="Y10" s="152">
        <f>X10+W10</f>
        <v>1</v>
      </c>
      <c r="Z10" s="150">
        <f>Z8-Z3</f>
        <v>4</v>
      </c>
      <c r="AA10" s="151">
        <f>AA8-AA3</f>
        <v>6</v>
      </c>
      <c r="AB10" s="152">
        <f>AA10+Z10</f>
        <v>10</v>
      </c>
      <c r="AC10" s="151">
        <f>AC8-AC3</f>
        <v>-3</v>
      </c>
      <c r="AD10" s="151">
        <f>AD8-AD3</f>
        <v>1</v>
      </c>
      <c r="AE10" s="153">
        <f>AD10+AC10</f>
        <v>-2</v>
      </c>
      <c r="AF10" s="150">
        <f>AF8-AF3</f>
        <v>-1</v>
      </c>
      <c r="AG10" s="151">
        <f>AG8-AG3</f>
        <v>-2</v>
      </c>
      <c r="AH10" s="152">
        <f>AG10+AF10</f>
        <v>-3</v>
      </c>
      <c r="AI10" s="151">
        <f>AI8-AI3</f>
        <v>-2</v>
      </c>
      <c r="AJ10" s="151">
        <f>AJ8-AJ3</f>
        <v>1</v>
      </c>
      <c r="AK10" s="152">
        <f>AJ10+AI10</f>
        <v>-1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1.0139982502187226</v>
      </c>
      <c r="D12" s="158"/>
      <c r="E12" s="157">
        <f>1</f>
        <v>1</v>
      </c>
      <c r="F12" s="157">
        <f>F8/E8</f>
        <v>1.0157618213660244</v>
      </c>
      <c r="G12" s="159"/>
      <c r="H12" s="156">
        <f>1</f>
        <v>1</v>
      </c>
      <c r="I12" s="157">
        <f>I8/H8</f>
        <v>1.015748031496063</v>
      </c>
      <c r="J12" s="158"/>
      <c r="K12" s="156">
        <f>1</f>
        <v>1</v>
      </c>
      <c r="L12" s="157">
        <f>L8/K8</f>
        <v>1.011353711790393</v>
      </c>
      <c r="M12" s="158"/>
      <c r="N12" s="156">
        <f>1</f>
        <v>1</v>
      </c>
      <c r="O12" s="157">
        <f>O8/N8</f>
        <v>1.0096069868995634</v>
      </c>
      <c r="P12" s="158"/>
      <c r="Q12" s="156">
        <f>1</f>
        <v>1</v>
      </c>
      <c r="R12" s="157">
        <f>R8/Q8</f>
        <v>1.0069868995633189</v>
      </c>
      <c r="S12" s="158"/>
      <c r="T12" s="156">
        <f>1</f>
        <v>1</v>
      </c>
      <c r="U12" s="157">
        <f>U8/T8</f>
        <v>1.0070175438596491</v>
      </c>
      <c r="V12" s="158"/>
      <c r="W12" s="156">
        <f>1</f>
        <v>1</v>
      </c>
      <c r="X12" s="157">
        <f>X8/W8</f>
        <v>1.0078947368421052</v>
      </c>
      <c r="Y12" s="158"/>
      <c r="Z12" s="156">
        <f>1</f>
        <v>1</v>
      </c>
      <c r="AA12" s="157">
        <f>AA8/Z8</f>
        <v>1.0096153846153846</v>
      </c>
      <c r="AB12" s="158"/>
      <c r="AC12" s="157">
        <f>1</f>
        <v>1</v>
      </c>
      <c r="AD12" s="157">
        <f>AD8/AC8</f>
        <v>1.0131463628396145</v>
      </c>
      <c r="AE12" s="159"/>
      <c r="AF12" s="156">
        <f>1</f>
        <v>1</v>
      </c>
      <c r="AG12" s="157">
        <f>AG8/AF8</f>
        <v>1.012280701754386</v>
      </c>
      <c r="AH12" s="158"/>
      <c r="AI12" s="157">
        <f>1</f>
        <v>1</v>
      </c>
      <c r="AJ12" s="157">
        <f>AJ8/AI8</f>
        <v>1.0149384885764499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0.9991251093613298</v>
      </c>
      <c r="F14" s="167">
        <f t="shared" si="10"/>
        <v>1.000862812769629</v>
      </c>
      <c r="G14" s="168">
        <f t="shared" si="10"/>
        <v>1</v>
      </c>
      <c r="H14" s="169">
        <f t="shared" si="10"/>
        <v>1.000875656742557</v>
      </c>
      <c r="I14" s="167">
        <f t="shared" si="10"/>
        <v>1.0008620689655172</v>
      </c>
      <c r="J14" s="170">
        <f t="shared" si="10"/>
        <v>1.000868809730669</v>
      </c>
      <c r="K14" s="169">
        <f t="shared" si="10"/>
        <v>1.0017497812773404</v>
      </c>
      <c r="L14" s="167">
        <f t="shared" si="10"/>
        <v>0.9974160206718347</v>
      </c>
      <c r="M14" s="170">
        <f t="shared" si="10"/>
        <v>0.9995659722222222</v>
      </c>
      <c r="N14" s="169">
        <f t="shared" si="10"/>
        <v>1</v>
      </c>
      <c r="O14" s="167">
        <f t="shared" si="10"/>
        <v>0.998272884283247</v>
      </c>
      <c r="P14" s="170">
        <f t="shared" si="10"/>
        <v>0.9991315675206253</v>
      </c>
      <c r="Q14" s="169">
        <f t="shared" si="10"/>
        <v>1</v>
      </c>
      <c r="R14" s="167">
        <f t="shared" si="10"/>
        <v>0.9974048442906575</v>
      </c>
      <c r="S14" s="170">
        <f t="shared" si="10"/>
        <v>0.9986962190352021</v>
      </c>
      <c r="T14" s="169">
        <f t="shared" si="10"/>
        <v>0.9956331877729258</v>
      </c>
      <c r="U14" s="167">
        <f t="shared" si="10"/>
        <v>0.9956634865568084</v>
      </c>
      <c r="V14" s="170">
        <f t="shared" si="10"/>
        <v>0.9956483899042646</v>
      </c>
      <c r="W14" s="169">
        <f t="shared" si="10"/>
        <v>1</v>
      </c>
      <c r="X14" s="167">
        <f t="shared" si="10"/>
        <v>1.0008710801393728</v>
      </c>
      <c r="Y14" s="170">
        <f t="shared" si="10"/>
        <v>1.000437062937063</v>
      </c>
      <c r="Z14" s="169">
        <f t="shared" si="10"/>
        <v>1.0035087719298246</v>
      </c>
      <c r="AA14" s="167">
        <f t="shared" si="10"/>
        <v>1.0052219321148825</v>
      </c>
      <c r="AB14" s="170">
        <f t="shared" si="10"/>
        <v>1.0043687199650502</v>
      </c>
      <c r="AC14" s="167">
        <f t="shared" si="10"/>
        <v>0.9973776223776224</v>
      </c>
      <c r="AD14" s="167">
        <f t="shared" si="10"/>
        <v>1.000865800865801</v>
      </c>
      <c r="AE14" s="168">
        <f t="shared" si="10"/>
        <v>0.9991300565463245</v>
      </c>
      <c r="AF14" s="169">
        <f t="shared" si="10"/>
        <v>0.9991235758106923</v>
      </c>
      <c r="AG14" s="167">
        <f t="shared" si="10"/>
        <v>0.9982698961937716</v>
      </c>
      <c r="AH14" s="170">
        <f t="shared" si="10"/>
        <v>0.998693948628646</v>
      </c>
      <c r="AI14" s="167">
        <f t="shared" si="10"/>
        <v>0.9982456140350877</v>
      </c>
      <c r="AJ14" s="167">
        <f t="shared" si="10"/>
        <v>1.0008665511265165</v>
      </c>
      <c r="AK14" s="170">
        <f t="shared" si="10"/>
        <v>0.9995640802092415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42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13</v>
      </c>
      <c r="F18" s="176">
        <f t="shared" si="11"/>
        <v>13</v>
      </c>
      <c r="G18" s="177">
        <f>SUM(E18:F18)</f>
        <v>26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10</v>
      </c>
      <c r="F19" s="176">
        <f t="shared" si="11"/>
        <v>9</v>
      </c>
      <c r="G19" s="177">
        <f>SUM(E19:F19)</f>
        <v>19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9</v>
      </c>
      <c r="F20" s="176">
        <f t="shared" si="11"/>
        <v>18</v>
      </c>
      <c r="G20" s="177">
        <f>SUM(F20+E20)</f>
        <v>27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21</v>
      </c>
      <c r="F21" s="178">
        <f t="shared" si="11"/>
        <v>31</v>
      </c>
      <c r="G21" s="179">
        <f>SUM(E21:F21)</f>
        <v>52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1143</v>
      </c>
      <c r="C29" s="189">
        <f>C8</f>
        <v>1159</v>
      </c>
      <c r="D29" s="190">
        <f>D8</f>
        <v>2302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1142</v>
      </c>
      <c r="C30" s="189">
        <f>F8</f>
        <v>1160</v>
      </c>
      <c r="D30" s="190">
        <f>G8</f>
        <v>2302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1143</v>
      </c>
      <c r="C31" s="189">
        <f>I8</f>
        <v>1161</v>
      </c>
      <c r="D31" s="190">
        <f aca="true" t="shared" si="12" ref="D31:D40">B31+C31</f>
        <v>2304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1145</v>
      </c>
      <c r="C32" s="189">
        <f>L8</f>
        <v>1158</v>
      </c>
      <c r="D32" s="190">
        <f t="shared" si="12"/>
        <v>2303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1145</v>
      </c>
      <c r="C33" s="189">
        <f>O8</f>
        <v>1156</v>
      </c>
      <c r="D33" s="190">
        <f t="shared" si="12"/>
        <v>2301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1145</v>
      </c>
      <c r="C34" s="189">
        <f>R8</f>
        <v>1153</v>
      </c>
      <c r="D34" s="190">
        <f t="shared" si="12"/>
        <v>2298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1140</v>
      </c>
      <c r="C35" s="189">
        <f>U8</f>
        <v>1148</v>
      </c>
      <c r="D35" s="190">
        <f t="shared" si="12"/>
        <v>2288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1140</v>
      </c>
      <c r="C36" s="189">
        <f>X8</f>
        <v>1149</v>
      </c>
      <c r="D36" s="190">
        <f t="shared" si="12"/>
        <v>2289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1144</v>
      </c>
      <c r="C37" s="189">
        <f>AA8</f>
        <v>1155</v>
      </c>
      <c r="D37" s="190">
        <f t="shared" si="12"/>
        <v>2299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1141</v>
      </c>
      <c r="C38" s="189">
        <f>AD8</f>
        <v>1156</v>
      </c>
      <c r="D38" s="190">
        <f t="shared" si="12"/>
        <v>2297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1140</v>
      </c>
      <c r="C39" s="189">
        <f>AG8</f>
        <v>1154</v>
      </c>
      <c r="D39" s="190">
        <f t="shared" si="12"/>
        <v>2294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1138</v>
      </c>
      <c r="C40" s="193">
        <f>AJ8</f>
        <v>1155</v>
      </c>
      <c r="D40" s="194">
        <f t="shared" si="12"/>
        <v>2293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O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I1" sqref="AI1:AK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2013'!AI8)</f>
        <v>1138</v>
      </c>
      <c r="C3" s="129">
        <f>SUM('pohyb obyv 2013'!AJ8)</f>
        <v>1155</v>
      </c>
      <c r="D3" s="130">
        <f>SUM('pohyb obyv 2013'!AK8)</f>
        <v>2293</v>
      </c>
      <c r="E3" s="131">
        <f>B8</f>
        <v>1135</v>
      </c>
      <c r="F3" s="131">
        <f>C8</f>
        <v>1152</v>
      </c>
      <c r="G3" s="132">
        <f>E3+F3</f>
        <v>2287</v>
      </c>
      <c r="H3" s="133">
        <f>E8</f>
        <v>1134</v>
      </c>
      <c r="I3" s="131">
        <f>F8</f>
        <v>1150</v>
      </c>
      <c r="J3" s="130">
        <f aca="true" t="shared" si="0" ref="J3:J8">H3+I3</f>
        <v>2284</v>
      </c>
      <c r="K3" s="133">
        <f>H8</f>
        <v>1136</v>
      </c>
      <c r="L3" s="131">
        <f>I8</f>
        <v>1150</v>
      </c>
      <c r="M3" s="130">
        <f aca="true" t="shared" si="1" ref="M3:M8">K3+L3</f>
        <v>2286</v>
      </c>
      <c r="N3" s="133">
        <f>K8</f>
        <v>1135</v>
      </c>
      <c r="O3" s="131">
        <f>L8</f>
        <v>1149</v>
      </c>
      <c r="P3" s="130">
        <f aca="true" t="shared" si="2" ref="P3:P8">N3+O3</f>
        <v>2284</v>
      </c>
      <c r="Q3" s="133">
        <f>N8</f>
        <v>1135</v>
      </c>
      <c r="R3" s="131">
        <f>O8</f>
        <v>1149</v>
      </c>
      <c r="S3" s="130">
        <f aca="true" t="shared" si="3" ref="S3:S8">Q3+R3</f>
        <v>2284</v>
      </c>
      <c r="T3" s="133">
        <f>Q8</f>
        <v>1133</v>
      </c>
      <c r="U3" s="131">
        <f>R8</f>
        <v>1147</v>
      </c>
      <c r="V3" s="130">
        <f aca="true" t="shared" si="4" ref="V3:V8">T3+U3</f>
        <v>2280</v>
      </c>
      <c r="W3" s="133">
        <f>T8</f>
        <v>1133</v>
      </c>
      <c r="X3" s="131">
        <f>U8</f>
        <v>1147</v>
      </c>
      <c r="Y3" s="130">
        <f aca="true" t="shared" si="5" ref="Y3:Y8">W3+X3</f>
        <v>2280</v>
      </c>
      <c r="Z3" s="133">
        <f>W8</f>
        <v>1129</v>
      </c>
      <c r="AA3" s="131">
        <f>X8</f>
        <v>1149</v>
      </c>
      <c r="AB3" s="130">
        <f aca="true" t="shared" si="6" ref="AB3:AB8">Z3+AA3</f>
        <v>2278</v>
      </c>
      <c r="AC3" s="131">
        <f>Z8</f>
        <v>1129</v>
      </c>
      <c r="AD3" s="131">
        <f>AA8</f>
        <v>1149</v>
      </c>
      <c r="AE3" s="132">
        <f aca="true" t="shared" si="7" ref="AE3:AE8">AC3+AD3</f>
        <v>2278</v>
      </c>
      <c r="AF3" s="133">
        <f>AC8</f>
        <v>1128</v>
      </c>
      <c r="AG3" s="131">
        <f>AD8</f>
        <v>1150</v>
      </c>
      <c r="AH3" s="130">
        <f aca="true" t="shared" si="8" ref="AH3:AH8">AF3+AG3</f>
        <v>2278</v>
      </c>
      <c r="AI3" s="131">
        <f>AF8</f>
        <v>1127</v>
      </c>
      <c r="AJ3" s="131">
        <f>AG8</f>
        <v>1149</v>
      </c>
      <c r="AK3" s="130">
        <f aca="true" t="shared" si="9" ref="AK3:AK8">AI3+AJ3</f>
        <v>2276</v>
      </c>
    </row>
    <row r="4" spans="1:37" ht="12.75">
      <c r="A4" s="135" t="s">
        <v>11</v>
      </c>
      <c r="B4" s="136">
        <v>2</v>
      </c>
      <c r="C4" s="137">
        <v>0</v>
      </c>
      <c r="D4" s="138">
        <f>B4+C4</f>
        <v>2</v>
      </c>
      <c r="E4" s="137">
        <v>0</v>
      </c>
      <c r="F4" s="137">
        <v>0</v>
      </c>
      <c r="G4" s="139">
        <f>E4+F4</f>
        <v>0</v>
      </c>
      <c r="H4" s="136">
        <v>2</v>
      </c>
      <c r="I4" s="137">
        <v>0</v>
      </c>
      <c r="J4" s="138">
        <f t="shared" si="0"/>
        <v>2</v>
      </c>
      <c r="K4" s="136">
        <v>3</v>
      </c>
      <c r="L4" s="137">
        <v>1</v>
      </c>
      <c r="M4" s="138">
        <f t="shared" si="1"/>
        <v>4</v>
      </c>
      <c r="N4" s="136">
        <v>1</v>
      </c>
      <c r="O4" s="137">
        <v>0</v>
      </c>
      <c r="P4" s="138">
        <f t="shared" si="2"/>
        <v>1</v>
      </c>
      <c r="Q4" s="136">
        <v>0</v>
      </c>
      <c r="R4" s="137">
        <v>0</v>
      </c>
      <c r="S4" s="138">
        <f t="shared" si="3"/>
        <v>0</v>
      </c>
      <c r="T4" s="136">
        <v>0</v>
      </c>
      <c r="U4" s="137">
        <v>1</v>
      </c>
      <c r="V4" s="138">
        <f t="shared" si="4"/>
        <v>1</v>
      </c>
      <c r="W4" s="136">
        <v>0</v>
      </c>
      <c r="X4" s="137">
        <v>1</v>
      </c>
      <c r="Y4" s="138">
        <f t="shared" si="5"/>
        <v>1</v>
      </c>
      <c r="Z4" s="136">
        <v>0</v>
      </c>
      <c r="AA4" s="137">
        <v>0</v>
      </c>
      <c r="AB4" s="138">
        <f t="shared" si="6"/>
        <v>0</v>
      </c>
      <c r="AC4" s="137">
        <v>0</v>
      </c>
      <c r="AD4" s="137">
        <v>0</v>
      </c>
      <c r="AE4" s="139">
        <f t="shared" si="7"/>
        <v>0</v>
      </c>
      <c r="AF4" s="136">
        <v>2</v>
      </c>
      <c r="AG4" s="137">
        <v>1</v>
      </c>
      <c r="AH4" s="138">
        <f t="shared" si="8"/>
        <v>3</v>
      </c>
      <c r="AI4" s="137">
        <v>0</v>
      </c>
      <c r="AJ4" s="137">
        <v>1</v>
      </c>
      <c r="AK4" s="138">
        <f t="shared" si="9"/>
        <v>1</v>
      </c>
    </row>
    <row r="5" spans="1:37" ht="12.75">
      <c r="A5" s="135" t="s">
        <v>12</v>
      </c>
      <c r="B5" s="136">
        <v>2</v>
      </c>
      <c r="C5" s="137">
        <v>1</v>
      </c>
      <c r="D5" s="138">
        <f>B5+C5</f>
        <v>3</v>
      </c>
      <c r="E5" s="137">
        <v>1</v>
      </c>
      <c r="F5" s="137">
        <v>0</v>
      </c>
      <c r="G5" s="139">
        <f>E5+F5</f>
        <v>1</v>
      </c>
      <c r="H5" s="136">
        <v>1</v>
      </c>
      <c r="I5" s="137">
        <v>2</v>
      </c>
      <c r="J5" s="138">
        <f t="shared" si="0"/>
        <v>3</v>
      </c>
      <c r="K5" s="136">
        <v>3</v>
      </c>
      <c r="L5" s="137">
        <v>0</v>
      </c>
      <c r="M5" s="138">
        <f t="shared" si="1"/>
        <v>3</v>
      </c>
      <c r="N5" s="136">
        <v>1</v>
      </c>
      <c r="O5" s="137">
        <v>0</v>
      </c>
      <c r="P5" s="138">
        <f t="shared" si="2"/>
        <v>1</v>
      </c>
      <c r="Q5" s="136">
        <v>0</v>
      </c>
      <c r="R5" s="137">
        <v>1</v>
      </c>
      <c r="S5" s="138">
        <f t="shared" si="3"/>
        <v>1</v>
      </c>
      <c r="T5" s="136">
        <v>2</v>
      </c>
      <c r="U5" s="137">
        <v>1</v>
      </c>
      <c r="V5" s="138">
        <f t="shared" si="4"/>
        <v>3</v>
      </c>
      <c r="W5" s="136">
        <v>2</v>
      </c>
      <c r="X5" s="137">
        <v>0</v>
      </c>
      <c r="Y5" s="138">
        <f t="shared" si="5"/>
        <v>2</v>
      </c>
      <c r="Z5" s="136">
        <v>1</v>
      </c>
      <c r="AA5" s="137">
        <v>1</v>
      </c>
      <c r="AB5" s="138">
        <f t="shared" si="6"/>
        <v>2</v>
      </c>
      <c r="AC5" s="137">
        <v>2</v>
      </c>
      <c r="AD5" s="137">
        <v>0</v>
      </c>
      <c r="AE5" s="139">
        <f t="shared" si="7"/>
        <v>2</v>
      </c>
      <c r="AF5" s="136">
        <v>1</v>
      </c>
      <c r="AG5" s="137">
        <v>1</v>
      </c>
      <c r="AH5" s="138">
        <f t="shared" si="8"/>
        <v>2</v>
      </c>
      <c r="AI5" s="137">
        <v>2</v>
      </c>
      <c r="AJ5" s="137">
        <v>1</v>
      </c>
      <c r="AK5" s="138">
        <f t="shared" si="9"/>
        <v>3</v>
      </c>
    </row>
    <row r="6" spans="1:37" ht="12.75">
      <c r="A6" s="135" t="s">
        <v>13</v>
      </c>
      <c r="B6" s="136">
        <v>0</v>
      </c>
      <c r="C6" s="137">
        <v>2</v>
      </c>
      <c r="D6" s="138">
        <f>B6+C6</f>
        <v>2</v>
      </c>
      <c r="E6" s="137">
        <v>1</v>
      </c>
      <c r="F6" s="137">
        <v>0</v>
      </c>
      <c r="G6" s="139">
        <f>E6+F6</f>
        <v>1</v>
      </c>
      <c r="H6" s="136">
        <v>1</v>
      </c>
      <c r="I6" s="137">
        <v>3</v>
      </c>
      <c r="J6" s="138">
        <f t="shared" si="0"/>
        <v>4</v>
      </c>
      <c r="K6" s="136">
        <v>0</v>
      </c>
      <c r="L6" s="137">
        <v>0</v>
      </c>
      <c r="M6" s="138">
        <f t="shared" si="1"/>
        <v>0</v>
      </c>
      <c r="N6" s="136">
        <v>0</v>
      </c>
      <c r="O6" s="137">
        <v>0</v>
      </c>
      <c r="P6" s="138">
        <f t="shared" si="2"/>
        <v>0</v>
      </c>
      <c r="Q6" s="136">
        <v>0</v>
      </c>
      <c r="R6" s="137">
        <v>0</v>
      </c>
      <c r="S6" s="138">
        <f t="shared" si="3"/>
        <v>0</v>
      </c>
      <c r="T6" s="136">
        <v>2</v>
      </c>
      <c r="U6" s="137">
        <v>0</v>
      </c>
      <c r="V6" s="138">
        <f t="shared" si="4"/>
        <v>2</v>
      </c>
      <c r="W6" s="136">
        <v>0</v>
      </c>
      <c r="X6" s="137">
        <v>1</v>
      </c>
      <c r="Y6" s="138">
        <f t="shared" si="5"/>
        <v>1</v>
      </c>
      <c r="Z6" s="136">
        <v>1</v>
      </c>
      <c r="AA6" s="137">
        <v>2</v>
      </c>
      <c r="AB6" s="138">
        <f t="shared" si="6"/>
        <v>3</v>
      </c>
      <c r="AC6" s="137">
        <v>1</v>
      </c>
      <c r="AD6" s="137">
        <v>2</v>
      </c>
      <c r="AE6" s="139">
        <f t="shared" si="7"/>
        <v>3</v>
      </c>
      <c r="AF6" s="136">
        <v>0</v>
      </c>
      <c r="AG6" s="137">
        <v>0</v>
      </c>
      <c r="AH6" s="138">
        <f t="shared" si="8"/>
        <v>0</v>
      </c>
      <c r="AI6" s="137">
        <v>0</v>
      </c>
      <c r="AJ6" s="137">
        <v>0</v>
      </c>
      <c r="AK6" s="138">
        <f t="shared" si="9"/>
        <v>0</v>
      </c>
    </row>
    <row r="7" spans="1:37" ht="12.75">
      <c r="A7" s="135" t="s">
        <v>14</v>
      </c>
      <c r="B7" s="136">
        <v>3</v>
      </c>
      <c r="C7" s="137">
        <v>4</v>
      </c>
      <c r="D7" s="138">
        <f>B7+C7</f>
        <v>7</v>
      </c>
      <c r="E7" s="137">
        <v>1</v>
      </c>
      <c r="F7" s="137">
        <v>2</v>
      </c>
      <c r="G7" s="139">
        <f>F7+E7</f>
        <v>3</v>
      </c>
      <c r="H7" s="136">
        <v>0</v>
      </c>
      <c r="I7" s="137">
        <v>1</v>
      </c>
      <c r="J7" s="138">
        <f t="shared" si="0"/>
        <v>1</v>
      </c>
      <c r="K7" s="136">
        <v>1</v>
      </c>
      <c r="L7" s="137">
        <v>2</v>
      </c>
      <c r="M7" s="138">
        <f t="shared" si="1"/>
        <v>3</v>
      </c>
      <c r="N7" s="136">
        <v>0</v>
      </c>
      <c r="O7" s="137">
        <v>0</v>
      </c>
      <c r="P7" s="138">
        <f t="shared" si="2"/>
        <v>0</v>
      </c>
      <c r="Q7" s="136">
        <v>2</v>
      </c>
      <c r="R7" s="137">
        <v>1</v>
      </c>
      <c r="S7" s="138">
        <f t="shared" si="3"/>
        <v>3</v>
      </c>
      <c r="T7" s="136">
        <v>0</v>
      </c>
      <c r="U7" s="137">
        <v>0</v>
      </c>
      <c r="V7" s="138">
        <f t="shared" si="4"/>
        <v>0</v>
      </c>
      <c r="W7" s="136">
        <v>2</v>
      </c>
      <c r="X7" s="137">
        <v>0</v>
      </c>
      <c r="Y7" s="138">
        <f t="shared" si="5"/>
        <v>2</v>
      </c>
      <c r="Z7" s="136">
        <v>0</v>
      </c>
      <c r="AA7" s="137">
        <v>1</v>
      </c>
      <c r="AB7" s="138">
        <f t="shared" si="6"/>
        <v>1</v>
      </c>
      <c r="AC7" s="137">
        <v>0</v>
      </c>
      <c r="AD7" s="137">
        <v>1</v>
      </c>
      <c r="AE7" s="139">
        <f t="shared" si="7"/>
        <v>1</v>
      </c>
      <c r="AF7" s="136">
        <v>2</v>
      </c>
      <c r="AG7" s="137">
        <v>1</v>
      </c>
      <c r="AH7" s="138">
        <f t="shared" si="8"/>
        <v>3</v>
      </c>
      <c r="AI7" s="137">
        <v>0</v>
      </c>
      <c r="AJ7" s="137">
        <v>1</v>
      </c>
      <c r="AK7" s="138">
        <f t="shared" si="9"/>
        <v>1</v>
      </c>
    </row>
    <row r="8" spans="1:37" s="134" customFormat="1" ht="43.5" customHeight="1">
      <c r="A8" s="140" t="s">
        <v>15</v>
      </c>
      <c r="B8" s="141">
        <f>B3+B4-B5+B6-B7</f>
        <v>1135</v>
      </c>
      <c r="C8" s="142">
        <f>C3+C4-C5+C6-C7</f>
        <v>1152</v>
      </c>
      <c r="D8" s="143">
        <f>B8+C8</f>
        <v>2287</v>
      </c>
      <c r="E8" s="142">
        <f>E3+E4-E5+E6-E7</f>
        <v>1134</v>
      </c>
      <c r="F8" s="142">
        <f>F3+F4-F5+F6-F7</f>
        <v>1150</v>
      </c>
      <c r="G8" s="144">
        <f>E8+F8</f>
        <v>2284</v>
      </c>
      <c r="H8" s="141">
        <f>H3+H4-H5+H6-H7</f>
        <v>1136</v>
      </c>
      <c r="I8" s="142">
        <f>I3+I4-I5+I6-I7</f>
        <v>1150</v>
      </c>
      <c r="J8" s="143">
        <f t="shared" si="0"/>
        <v>2286</v>
      </c>
      <c r="K8" s="141">
        <f>K3+K4-K5+K6-K7</f>
        <v>1135</v>
      </c>
      <c r="L8" s="142">
        <f>L3+L4-L5+L6-L7</f>
        <v>1149</v>
      </c>
      <c r="M8" s="143">
        <f t="shared" si="1"/>
        <v>2284</v>
      </c>
      <c r="N8" s="141">
        <f>N3+N4-N5+N6-N7</f>
        <v>1135</v>
      </c>
      <c r="O8" s="142">
        <f>O3+O4-O5+O6-O7</f>
        <v>1149</v>
      </c>
      <c r="P8" s="143">
        <f t="shared" si="2"/>
        <v>2284</v>
      </c>
      <c r="Q8" s="141">
        <f>Q3+Q4-Q5+Q6-Q7</f>
        <v>1133</v>
      </c>
      <c r="R8" s="142">
        <f>R3+R4-R5+R6-R7</f>
        <v>1147</v>
      </c>
      <c r="S8" s="143">
        <f t="shared" si="3"/>
        <v>2280</v>
      </c>
      <c r="T8" s="141">
        <f>T3+T4-T5+T6-T7</f>
        <v>1133</v>
      </c>
      <c r="U8" s="142">
        <f>U3+U4-U5+U6-U7</f>
        <v>1147</v>
      </c>
      <c r="V8" s="143">
        <f t="shared" si="4"/>
        <v>2280</v>
      </c>
      <c r="W8" s="141">
        <f>W3+W4-W5+W6-W7</f>
        <v>1129</v>
      </c>
      <c r="X8" s="142">
        <f>X3+X4-X5+X6-X7</f>
        <v>1149</v>
      </c>
      <c r="Y8" s="143">
        <f t="shared" si="5"/>
        <v>2278</v>
      </c>
      <c r="Z8" s="141">
        <f>Z3+Z4-Z5+Z6-Z7</f>
        <v>1129</v>
      </c>
      <c r="AA8" s="142">
        <f>AA3+AA4-AA5+AA6-AA7</f>
        <v>1149</v>
      </c>
      <c r="AB8" s="143">
        <f t="shared" si="6"/>
        <v>2278</v>
      </c>
      <c r="AC8" s="142">
        <f>AC3+AC4-AC5+AC6-AC7</f>
        <v>1128</v>
      </c>
      <c r="AD8" s="142">
        <f>AD3+AD4-AD5+AD6-AD7</f>
        <v>1150</v>
      </c>
      <c r="AE8" s="144">
        <f t="shared" si="7"/>
        <v>2278</v>
      </c>
      <c r="AF8" s="141">
        <f>AF3+AF4-AF5+AF6-AF7</f>
        <v>1127</v>
      </c>
      <c r="AG8" s="142">
        <f>AG3+AG4-AG5+AG6-AG7</f>
        <v>1149</v>
      </c>
      <c r="AH8" s="143">
        <f t="shared" si="8"/>
        <v>2276</v>
      </c>
      <c r="AI8" s="142">
        <f>AI3+AI4-AI5+AI6-AI7</f>
        <v>1125</v>
      </c>
      <c r="AJ8" s="142">
        <f>AJ3+AJ4-AJ5+AJ6-AJ7</f>
        <v>1148</v>
      </c>
      <c r="AK8" s="143">
        <f t="shared" si="9"/>
        <v>2273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-3</v>
      </c>
      <c r="C10" s="151">
        <f>C8-C3</f>
        <v>-3</v>
      </c>
      <c r="D10" s="152">
        <f>C10+B10</f>
        <v>-6</v>
      </c>
      <c r="E10" s="151">
        <f>E8-E3</f>
        <v>-1</v>
      </c>
      <c r="F10" s="151">
        <f>F8-F3</f>
        <v>-2</v>
      </c>
      <c r="G10" s="153">
        <f>F10+E10</f>
        <v>-3</v>
      </c>
      <c r="H10" s="150">
        <f>H8-H3</f>
        <v>2</v>
      </c>
      <c r="I10" s="151">
        <f>I8-I3</f>
        <v>0</v>
      </c>
      <c r="J10" s="152">
        <f>I10+H10</f>
        <v>2</v>
      </c>
      <c r="K10" s="150">
        <f>K8-K3</f>
        <v>-1</v>
      </c>
      <c r="L10" s="151">
        <f>L8-L3</f>
        <v>-1</v>
      </c>
      <c r="M10" s="152">
        <f>L10+K10</f>
        <v>-2</v>
      </c>
      <c r="N10" s="150">
        <f>N8-N3</f>
        <v>0</v>
      </c>
      <c r="O10" s="151">
        <f>O8-O3</f>
        <v>0</v>
      </c>
      <c r="P10" s="152">
        <f>O10+N10</f>
        <v>0</v>
      </c>
      <c r="Q10" s="150">
        <f>Q8-Q3</f>
        <v>-2</v>
      </c>
      <c r="R10" s="151">
        <f>R8-R3</f>
        <v>-2</v>
      </c>
      <c r="S10" s="152">
        <f>R10+Q10</f>
        <v>-4</v>
      </c>
      <c r="T10" s="150">
        <f>T8-T3</f>
        <v>0</v>
      </c>
      <c r="U10" s="151">
        <f>U8-U3</f>
        <v>0</v>
      </c>
      <c r="V10" s="152">
        <f>U10+T10</f>
        <v>0</v>
      </c>
      <c r="W10" s="150">
        <f>W8-W3</f>
        <v>-4</v>
      </c>
      <c r="X10" s="151">
        <f>X8-X3</f>
        <v>2</v>
      </c>
      <c r="Y10" s="152">
        <f>X10+W10</f>
        <v>-2</v>
      </c>
      <c r="Z10" s="150">
        <f>Z8-Z3</f>
        <v>0</v>
      </c>
      <c r="AA10" s="151">
        <f>AA8-AA3</f>
        <v>0</v>
      </c>
      <c r="AB10" s="152">
        <f>AA10+Z10</f>
        <v>0</v>
      </c>
      <c r="AC10" s="151">
        <f>AC8-AC3</f>
        <v>-1</v>
      </c>
      <c r="AD10" s="151">
        <f>AD8-AD3</f>
        <v>1</v>
      </c>
      <c r="AE10" s="153">
        <f>AD10+AC10</f>
        <v>0</v>
      </c>
      <c r="AF10" s="150">
        <f>AF8-AF3</f>
        <v>-1</v>
      </c>
      <c r="AG10" s="151">
        <f>AG8-AG3</f>
        <v>-1</v>
      </c>
      <c r="AH10" s="152">
        <f>AG10+AF10</f>
        <v>-2</v>
      </c>
      <c r="AI10" s="151">
        <f>AI8-AI3</f>
        <v>-2</v>
      </c>
      <c r="AJ10" s="151">
        <f>AJ8-AJ3</f>
        <v>-1</v>
      </c>
      <c r="AK10" s="152">
        <f>AJ10+AI10</f>
        <v>-3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1.014977973568282</v>
      </c>
      <c r="D12" s="158"/>
      <c r="E12" s="157">
        <f>1</f>
        <v>1</v>
      </c>
      <c r="F12" s="157">
        <f>F8/E8</f>
        <v>1.0141093474426808</v>
      </c>
      <c r="G12" s="159"/>
      <c r="H12" s="156">
        <f>1</f>
        <v>1</v>
      </c>
      <c r="I12" s="157">
        <f>I8/H8</f>
        <v>1.0123239436619718</v>
      </c>
      <c r="J12" s="158"/>
      <c r="K12" s="156">
        <f>1</f>
        <v>1</v>
      </c>
      <c r="L12" s="157">
        <f>L8/K8</f>
        <v>1.0123348017621145</v>
      </c>
      <c r="M12" s="158"/>
      <c r="N12" s="156">
        <f>1</f>
        <v>1</v>
      </c>
      <c r="O12" s="157">
        <f>O8/N8</f>
        <v>1.0123348017621145</v>
      </c>
      <c r="P12" s="158"/>
      <c r="Q12" s="156">
        <f>1</f>
        <v>1</v>
      </c>
      <c r="R12" s="157">
        <f>R8/Q8</f>
        <v>1.0123565754633717</v>
      </c>
      <c r="S12" s="158"/>
      <c r="T12" s="156">
        <f>1</f>
        <v>1</v>
      </c>
      <c r="U12" s="157">
        <f>U8/T8</f>
        <v>1.0123565754633717</v>
      </c>
      <c r="V12" s="158"/>
      <c r="W12" s="156">
        <f>1</f>
        <v>1</v>
      </c>
      <c r="X12" s="157">
        <f>X8/W8</f>
        <v>1.0177147918511957</v>
      </c>
      <c r="Y12" s="158"/>
      <c r="Z12" s="156">
        <f>1</f>
        <v>1</v>
      </c>
      <c r="AA12" s="157">
        <f>AA8/Z8</f>
        <v>1.0177147918511957</v>
      </c>
      <c r="AB12" s="158"/>
      <c r="AC12" s="157">
        <f>1</f>
        <v>1</v>
      </c>
      <c r="AD12" s="157">
        <f>AD8/AC8</f>
        <v>1.0195035460992907</v>
      </c>
      <c r="AE12" s="159"/>
      <c r="AF12" s="156">
        <f>1</f>
        <v>1</v>
      </c>
      <c r="AG12" s="157">
        <f>AG8/AF8</f>
        <v>1.0195208518189884</v>
      </c>
      <c r="AH12" s="158"/>
      <c r="AI12" s="157">
        <f>1</f>
        <v>1</v>
      </c>
      <c r="AJ12" s="157">
        <f>AJ8/AI8</f>
        <v>1.0204444444444445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0.9991189427312775</v>
      </c>
      <c r="F14" s="167">
        <f t="shared" si="10"/>
        <v>0.9982638888888888</v>
      </c>
      <c r="G14" s="168">
        <f t="shared" si="10"/>
        <v>0.9986882378662003</v>
      </c>
      <c r="H14" s="169">
        <f t="shared" si="10"/>
        <v>1.001763668430335</v>
      </c>
      <c r="I14" s="167">
        <f t="shared" si="10"/>
        <v>1</v>
      </c>
      <c r="J14" s="170">
        <f t="shared" si="10"/>
        <v>1.000875656742557</v>
      </c>
      <c r="K14" s="169">
        <f t="shared" si="10"/>
        <v>0.9991197183098591</v>
      </c>
      <c r="L14" s="167">
        <f t="shared" si="10"/>
        <v>0.9991304347826087</v>
      </c>
      <c r="M14" s="170">
        <f t="shared" si="10"/>
        <v>0.9991251093613298</v>
      </c>
      <c r="N14" s="169">
        <f t="shared" si="10"/>
        <v>1</v>
      </c>
      <c r="O14" s="167">
        <f t="shared" si="10"/>
        <v>1</v>
      </c>
      <c r="P14" s="170">
        <f t="shared" si="10"/>
        <v>1</v>
      </c>
      <c r="Q14" s="169">
        <f t="shared" si="10"/>
        <v>0.9982378854625551</v>
      </c>
      <c r="R14" s="167">
        <f t="shared" si="10"/>
        <v>0.9982593559617058</v>
      </c>
      <c r="S14" s="170">
        <f t="shared" si="10"/>
        <v>0.9982486865148862</v>
      </c>
      <c r="T14" s="169">
        <f t="shared" si="10"/>
        <v>1</v>
      </c>
      <c r="U14" s="167">
        <f t="shared" si="10"/>
        <v>1</v>
      </c>
      <c r="V14" s="170">
        <f t="shared" si="10"/>
        <v>1</v>
      </c>
      <c r="W14" s="169">
        <f t="shared" si="10"/>
        <v>0.9964695498676082</v>
      </c>
      <c r="X14" s="167">
        <f t="shared" si="10"/>
        <v>1.001743679163034</v>
      </c>
      <c r="Y14" s="170">
        <f t="shared" si="10"/>
        <v>0.9991228070175439</v>
      </c>
      <c r="Z14" s="169">
        <f t="shared" si="10"/>
        <v>1</v>
      </c>
      <c r="AA14" s="167">
        <f t="shared" si="10"/>
        <v>1</v>
      </c>
      <c r="AB14" s="170">
        <f t="shared" si="10"/>
        <v>1</v>
      </c>
      <c r="AC14" s="167">
        <f t="shared" si="10"/>
        <v>0.9991142604074402</v>
      </c>
      <c r="AD14" s="167">
        <f t="shared" si="10"/>
        <v>1.000870322019147</v>
      </c>
      <c r="AE14" s="168">
        <f t="shared" si="10"/>
        <v>1</v>
      </c>
      <c r="AF14" s="169">
        <f t="shared" si="10"/>
        <v>0.999113475177305</v>
      </c>
      <c r="AG14" s="167">
        <f t="shared" si="10"/>
        <v>0.9991304347826087</v>
      </c>
      <c r="AH14" s="170">
        <f t="shared" si="10"/>
        <v>0.9991220368744512</v>
      </c>
      <c r="AI14" s="167">
        <f t="shared" si="10"/>
        <v>0.9982253771073647</v>
      </c>
      <c r="AJ14" s="167">
        <f t="shared" si="10"/>
        <v>0.999129677980853</v>
      </c>
      <c r="AK14" s="170">
        <f t="shared" si="10"/>
        <v>0.9986818980667839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43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10</v>
      </c>
      <c r="F18" s="176">
        <f t="shared" si="11"/>
        <v>5</v>
      </c>
      <c r="G18" s="177">
        <f>SUM(E18:F18)</f>
        <v>15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18</v>
      </c>
      <c r="F19" s="176">
        <f t="shared" si="11"/>
        <v>8</v>
      </c>
      <c r="G19" s="177">
        <f>SUM(E19:F19)</f>
        <v>26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6</v>
      </c>
      <c r="F20" s="176">
        <f t="shared" si="11"/>
        <v>10</v>
      </c>
      <c r="G20" s="177">
        <f>SUM(F20+E20)</f>
        <v>16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11</v>
      </c>
      <c r="F21" s="178">
        <f t="shared" si="11"/>
        <v>14</v>
      </c>
      <c r="G21" s="179">
        <f>SUM(E21:F21)</f>
        <v>25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1135</v>
      </c>
      <c r="C29" s="189">
        <f>C8</f>
        <v>1152</v>
      </c>
      <c r="D29" s="190">
        <f>D8</f>
        <v>2287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1134</v>
      </c>
      <c r="C30" s="189">
        <f>F8</f>
        <v>1150</v>
      </c>
      <c r="D30" s="190">
        <f>G8</f>
        <v>2284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1136</v>
      </c>
      <c r="C31" s="189">
        <f>I8</f>
        <v>1150</v>
      </c>
      <c r="D31" s="190">
        <f aca="true" t="shared" si="12" ref="D31:D40">B31+C31</f>
        <v>2286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1135</v>
      </c>
      <c r="C32" s="189">
        <f>L8</f>
        <v>1149</v>
      </c>
      <c r="D32" s="190">
        <f t="shared" si="12"/>
        <v>2284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1135</v>
      </c>
      <c r="C33" s="189">
        <f>O8</f>
        <v>1149</v>
      </c>
      <c r="D33" s="190">
        <f t="shared" si="12"/>
        <v>2284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1133</v>
      </c>
      <c r="C34" s="189">
        <f>R8</f>
        <v>1147</v>
      </c>
      <c r="D34" s="190">
        <f t="shared" si="12"/>
        <v>2280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1133</v>
      </c>
      <c r="C35" s="189">
        <f>U8</f>
        <v>1147</v>
      </c>
      <c r="D35" s="190">
        <f t="shared" si="12"/>
        <v>2280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1129</v>
      </c>
      <c r="C36" s="189">
        <f>X8</f>
        <v>1149</v>
      </c>
      <c r="D36" s="190">
        <f t="shared" si="12"/>
        <v>2278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1129</v>
      </c>
      <c r="C37" s="189">
        <f>AA8</f>
        <v>1149</v>
      </c>
      <c r="D37" s="190">
        <f t="shared" si="12"/>
        <v>2278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1128</v>
      </c>
      <c r="C38" s="189">
        <f>AD8</f>
        <v>1150</v>
      </c>
      <c r="D38" s="190">
        <f t="shared" si="12"/>
        <v>2278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1127</v>
      </c>
      <c r="C39" s="189">
        <f>AG8</f>
        <v>1149</v>
      </c>
      <c r="D39" s="190">
        <f t="shared" si="12"/>
        <v>2276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1125</v>
      </c>
      <c r="C40" s="193">
        <f>AJ8</f>
        <v>1148</v>
      </c>
      <c r="D40" s="194">
        <f t="shared" si="12"/>
        <v>2273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R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K7" sqref="AK7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2014'!AI3)</f>
        <v>1127</v>
      </c>
      <c r="C3" s="129">
        <f>SUM('pohyb obyv 2014'!AJ3)</f>
        <v>1149</v>
      </c>
      <c r="D3" s="130">
        <f>SUM(B3:C3)</f>
        <v>2276</v>
      </c>
      <c r="E3" s="131">
        <f>B8</f>
        <v>1126</v>
      </c>
      <c r="F3" s="131">
        <f>C8</f>
        <v>1149</v>
      </c>
      <c r="G3" s="132">
        <f>E3+F3</f>
        <v>2275</v>
      </c>
      <c r="H3" s="133">
        <f>E8</f>
        <v>1128</v>
      </c>
      <c r="I3" s="131">
        <f>F8</f>
        <v>1148</v>
      </c>
      <c r="J3" s="130">
        <f aca="true" t="shared" si="0" ref="J3:J8">H3+I3</f>
        <v>2276</v>
      </c>
      <c r="K3" s="133">
        <f>H8</f>
        <v>1125</v>
      </c>
      <c r="L3" s="131">
        <f>I8</f>
        <v>1151</v>
      </c>
      <c r="M3" s="130">
        <f aca="true" t="shared" si="1" ref="M3:M8">K3+L3</f>
        <v>2276</v>
      </c>
      <c r="N3" s="133">
        <f>K8</f>
        <v>1124</v>
      </c>
      <c r="O3" s="131">
        <f>L8</f>
        <v>1148</v>
      </c>
      <c r="P3" s="130">
        <f aca="true" t="shared" si="2" ref="P3:P8">N3+O3</f>
        <v>2272</v>
      </c>
      <c r="Q3" s="133">
        <f>N8</f>
        <v>1125</v>
      </c>
      <c r="R3" s="131">
        <f>O8</f>
        <v>1147</v>
      </c>
      <c r="S3" s="130">
        <f aca="true" t="shared" si="3" ref="S3:S8">Q3+R3</f>
        <v>2272</v>
      </c>
      <c r="T3" s="133">
        <f>Q8</f>
        <v>1128</v>
      </c>
      <c r="U3" s="131">
        <f>R8</f>
        <v>1149</v>
      </c>
      <c r="V3" s="130">
        <f aca="true" t="shared" si="4" ref="V3:V8">T3+U3</f>
        <v>2277</v>
      </c>
      <c r="W3" s="133">
        <f>T8</f>
        <v>1126</v>
      </c>
      <c r="X3" s="131">
        <f>U8</f>
        <v>1151</v>
      </c>
      <c r="Y3" s="130">
        <f aca="true" t="shared" si="5" ref="Y3:Y8">W3+X3</f>
        <v>2277</v>
      </c>
      <c r="Z3" s="133">
        <f>W8</f>
        <v>1124</v>
      </c>
      <c r="AA3" s="131">
        <f>X8</f>
        <v>1152</v>
      </c>
      <c r="AB3" s="130">
        <f aca="true" t="shared" si="6" ref="AB3:AB8">Z3+AA3</f>
        <v>2276</v>
      </c>
      <c r="AC3" s="131">
        <f>Z8</f>
        <v>1124</v>
      </c>
      <c r="AD3" s="131">
        <f>AA8</f>
        <v>1153</v>
      </c>
      <c r="AE3" s="132">
        <f aca="true" t="shared" si="7" ref="AE3:AE8">AC3+AD3</f>
        <v>2277</v>
      </c>
      <c r="AF3" s="133">
        <f>AC8</f>
        <v>1123</v>
      </c>
      <c r="AG3" s="131">
        <f>AD8</f>
        <v>1153</v>
      </c>
      <c r="AH3" s="130">
        <f aca="true" t="shared" si="8" ref="AH3:AH8">AF3+AG3</f>
        <v>2276</v>
      </c>
      <c r="AI3" s="131">
        <f>AF8</f>
        <v>1123</v>
      </c>
      <c r="AJ3" s="131">
        <f>AG8</f>
        <v>1149</v>
      </c>
      <c r="AK3" s="130">
        <f aca="true" t="shared" si="9" ref="AK3:AK8">AI3+AJ3</f>
        <v>2272</v>
      </c>
    </row>
    <row r="4" spans="1:37" ht="12.75">
      <c r="A4" s="135" t="s">
        <v>11</v>
      </c>
      <c r="B4" s="136">
        <v>1</v>
      </c>
      <c r="C4" s="137">
        <v>0</v>
      </c>
      <c r="D4" s="138">
        <f>B4+C4</f>
        <v>1</v>
      </c>
      <c r="E4" s="137">
        <v>2</v>
      </c>
      <c r="F4" s="137">
        <v>0</v>
      </c>
      <c r="G4" s="139">
        <f>E4+F4</f>
        <v>2</v>
      </c>
      <c r="H4" s="136">
        <v>1</v>
      </c>
      <c r="I4" s="137">
        <v>1</v>
      </c>
      <c r="J4" s="138">
        <f t="shared" si="0"/>
        <v>2</v>
      </c>
      <c r="K4" s="136">
        <v>0</v>
      </c>
      <c r="L4" s="137">
        <v>0</v>
      </c>
      <c r="M4" s="138">
        <f t="shared" si="1"/>
        <v>0</v>
      </c>
      <c r="N4" s="136">
        <v>2</v>
      </c>
      <c r="O4" s="137">
        <v>1</v>
      </c>
      <c r="P4" s="138">
        <f t="shared" si="2"/>
        <v>3</v>
      </c>
      <c r="Q4" s="136">
        <v>2</v>
      </c>
      <c r="R4" s="137">
        <v>1</v>
      </c>
      <c r="S4" s="138">
        <f t="shared" si="3"/>
        <v>3</v>
      </c>
      <c r="T4" s="136">
        <v>2</v>
      </c>
      <c r="U4" s="137">
        <v>1</v>
      </c>
      <c r="V4" s="138">
        <f t="shared" si="4"/>
        <v>3</v>
      </c>
      <c r="W4" s="136">
        <v>0</v>
      </c>
      <c r="X4" s="137">
        <v>1</v>
      </c>
      <c r="Y4" s="138">
        <f t="shared" si="5"/>
        <v>1</v>
      </c>
      <c r="Z4" s="136">
        <v>0</v>
      </c>
      <c r="AA4" s="137">
        <v>0</v>
      </c>
      <c r="AB4" s="138">
        <f t="shared" si="6"/>
        <v>0</v>
      </c>
      <c r="AC4" s="137">
        <v>0</v>
      </c>
      <c r="AD4" s="137">
        <v>1</v>
      </c>
      <c r="AE4" s="139">
        <f t="shared" si="7"/>
        <v>1</v>
      </c>
      <c r="AF4" s="136">
        <v>0</v>
      </c>
      <c r="AG4" s="137">
        <v>1</v>
      </c>
      <c r="AH4" s="138">
        <f t="shared" si="8"/>
        <v>1</v>
      </c>
      <c r="AI4" s="137">
        <v>2</v>
      </c>
      <c r="AJ4" s="137">
        <v>0</v>
      </c>
      <c r="AK4" s="138">
        <f t="shared" si="9"/>
        <v>2</v>
      </c>
    </row>
    <row r="5" spans="1:37" ht="12.75">
      <c r="A5" s="135" t="s">
        <v>12</v>
      </c>
      <c r="B5" s="136">
        <v>2</v>
      </c>
      <c r="C5" s="137">
        <v>2</v>
      </c>
      <c r="D5" s="138">
        <f>B5+C5</f>
        <v>4</v>
      </c>
      <c r="E5" s="137">
        <v>0</v>
      </c>
      <c r="F5" s="137">
        <v>1</v>
      </c>
      <c r="G5" s="139">
        <f>E5+F5</f>
        <v>1</v>
      </c>
      <c r="H5" s="136">
        <v>1</v>
      </c>
      <c r="I5" s="137">
        <v>1</v>
      </c>
      <c r="J5" s="138">
        <f t="shared" si="0"/>
        <v>2</v>
      </c>
      <c r="K5" s="136">
        <v>0</v>
      </c>
      <c r="L5" s="137">
        <v>2</v>
      </c>
      <c r="M5" s="138">
        <f t="shared" si="1"/>
        <v>2</v>
      </c>
      <c r="N5" s="136">
        <v>1</v>
      </c>
      <c r="O5" s="137">
        <v>2</v>
      </c>
      <c r="P5" s="138">
        <f t="shared" si="2"/>
        <v>3</v>
      </c>
      <c r="Q5" s="136">
        <v>1</v>
      </c>
      <c r="R5" s="137">
        <v>0</v>
      </c>
      <c r="S5" s="138">
        <f t="shared" si="3"/>
        <v>1</v>
      </c>
      <c r="T5" s="136">
        <v>3</v>
      </c>
      <c r="U5" s="137">
        <v>0</v>
      </c>
      <c r="V5" s="138">
        <f t="shared" si="4"/>
        <v>3</v>
      </c>
      <c r="W5" s="136">
        <v>1</v>
      </c>
      <c r="X5" s="137">
        <v>0</v>
      </c>
      <c r="Y5" s="138">
        <f t="shared" si="5"/>
        <v>1</v>
      </c>
      <c r="Z5" s="136">
        <v>0</v>
      </c>
      <c r="AA5" s="137">
        <v>1</v>
      </c>
      <c r="AB5" s="138">
        <f t="shared" si="6"/>
        <v>1</v>
      </c>
      <c r="AC5" s="137">
        <v>0</v>
      </c>
      <c r="AD5" s="137">
        <v>2</v>
      </c>
      <c r="AE5" s="139">
        <f t="shared" si="7"/>
        <v>2</v>
      </c>
      <c r="AF5" s="136">
        <v>1</v>
      </c>
      <c r="AG5" s="137">
        <v>2</v>
      </c>
      <c r="AH5" s="138">
        <f t="shared" si="8"/>
        <v>3</v>
      </c>
      <c r="AI5" s="137">
        <v>0</v>
      </c>
      <c r="AJ5" s="137">
        <v>1</v>
      </c>
      <c r="AK5" s="138">
        <f t="shared" si="9"/>
        <v>1</v>
      </c>
    </row>
    <row r="6" spans="1:37" ht="12.75">
      <c r="A6" s="135" t="s">
        <v>13</v>
      </c>
      <c r="B6" s="136">
        <v>2</v>
      </c>
      <c r="C6" s="137">
        <v>3</v>
      </c>
      <c r="D6" s="138">
        <f>B6+C6</f>
        <v>5</v>
      </c>
      <c r="E6" s="137">
        <v>1</v>
      </c>
      <c r="F6" s="137">
        <v>0</v>
      </c>
      <c r="G6" s="139">
        <f>E6+F6</f>
        <v>1</v>
      </c>
      <c r="H6" s="136">
        <v>1</v>
      </c>
      <c r="I6" s="137">
        <v>4</v>
      </c>
      <c r="J6" s="138">
        <f t="shared" si="0"/>
        <v>5</v>
      </c>
      <c r="K6" s="136">
        <v>0</v>
      </c>
      <c r="L6" s="137">
        <v>0</v>
      </c>
      <c r="M6" s="138">
        <f t="shared" si="1"/>
        <v>0</v>
      </c>
      <c r="N6" s="136">
        <v>0</v>
      </c>
      <c r="O6" s="137">
        <v>0</v>
      </c>
      <c r="P6" s="138">
        <f t="shared" si="2"/>
        <v>0</v>
      </c>
      <c r="Q6" s="136">
        <v>2</v>
      </c>
      <c r="R6" s="137">
        <v>1</v>
      </c>
      <c r="S6" s="138">
        <f t="shared" si="3"/>
        <v>3</v>
      </c>
      <c r="T6" s="136">
        <v>2</v>
      </c>
      <c r="U6" s="137">
        <v>1</v>
      </c>
      <c r="V6" s="138">
        <f t="shared" si="4"/>
        <v>3</v>
      </c>
      <c r="W6" s="136">
        <v>0</v>
      </c>
      <c r="X6" s="137">
        <v>0</v>
      </c>
      <c r="Y6" s="138">
        <f t="shared" si="5"/>
        <v>0</v>
      </c>
      <c r="Z6" s="136">
        <v>0</v>
      </c>
      <c r="AA6" s="137">
        <v>3</v>
      </c>
      <c r="AB6" s="138">
        <f t="shared" si="6"/>
        <v>3</v>
      </c>
      <c r="AC6" s="137">
        <v>1</v>
      </c>
      <c r="AD6" s="137">
        <v>5</v>
      </c>
      <c r="AE6" s="139">
        <f t="shared" si="7"/>
        <v>6</v>
      </c>
      <c r="AF6" s="136">
        <v>1</v>
      </c>
      <c r="AG6" s="137">
        <v>1</v>
      </c>
      <c r="AH6" s="138">
        <f t="shared" si="8"/>
        <v>2</v>
      </c>
      <c r="AI6" s="137">
        <v>0</v>
      </c>
      <c r="AJ6" s="137">
        <v>2</v>
      </c>
      <c r="AK6" s="138">
        <f t="shared" si="9"/>
        <v>2</v>
      </c>
    </row>
    <row r="7" spans="1:37" ht="12.75">
      <c r="A7" s="135" t="s">
        <v>14</v>
      </c>
      <c r="B7" s="136">
        <v>2</v>
      </c>
      <c r="C7" s="137">
        <v>1</v>
      </c>
      <c r="D7" s="138">
        <f>B7+C7</f>
        <v>3</v>
      </c>
      <c r="E7" s="137">
        <v>1</v>
      </c>
      <c r="F7" s="137">
        <v>0</v>
      </c>
      <c r="G7" s="139">
        <f>F7+E7</f>
        <v>1</v>
      </c>
      <c r="H7" s="136">
        <v>4</v>
      </c>
      <c r="I7" s="137">
        <v>1</v>
      </c>
      <c r="J7" s="138">
        <f t="shared" si="0"/>
        <v>5</v>
      </c>
      <c r="K7" s="136">
        <v>1</v>
      </c>
      <c r="L7" s="137">
        <v>1</v>
      </c>
      <c r="M7" s="138">
        <f t="shared" si="1"/>
        <v>2</v>
      </c>
      <c r="N7" s="136">
        <v>0</v>
      </c>
      <c r="O7" s="137">
        <v>0</v>
      </c>
      <c r="P7" s="138">
        <f t="shared" si="2"/>
        <v>0</v>
      </c>
      <c r="Q7" s="136">
        <v>0</v>
      </c>
      <c r="R7" s="137">
        <v>0</v>
      </c>
      <c r="S7" s="138">
        <f t="shared" si="3"/>
        <v>0</v>
      </c>
      <c r="T7" s="136">
        <v>3</v>
      </c>
      <c r="U7" s="137">
        <v>0</v>
      </c>
      <c r="V7" s="138">
        <f t="shared" si="4"/>
        <v>3</v>
      </c>
      <c r="W7" s="136">
        <v>1</v>
      </c>
      <c r="X7" s="137">
        <v>0</v>
      </c>
      <c r="Y7" s="138">
        <f t="shared" si="5"/>
        <v>1</v>
      </c>
      <c r="Z7" s="136">
        <v>0</v>
      </c>
      <c r="AA7" s="137">
        <v>1</v>
      </c>
      <c r="AB7" s="138">
        <f t="shared" si="6"/>
        <v>1</v>
      </c>
      <c r="AC7" s="137">
        <v>2</v>
      </c>
      <c r="AD7" s="137">
        <v>4</v>
      </c>
      <c r="AE7" s="139">
        <f t="shared" si="7"/>
        <v>6</v>
      </c>
      <c r="AF7" s="136">
        <v>0</v>
      </c>
      <c r="AG7" s="137">
        <v>4</v>
      </c>
      <c r="AH7" s="138">
        <f t="shared" si="8"/>
        <v>4</v>
      </c>
      <c r="AI7" s="137">
        <v>2</v>
      </c>
      <c r="AJ7" s="137">
        <v>5</v>
      </c>
      <c r="AK7" s="138">
        <f t="shared" si="9"/>
        <v>7</v>
      </c>
    </row>
    <row r="8" spans="1:37" s="134" customFormat="1" ht="43.5" customHeight="1">
      <c r="A8" s="140" t="s">
        <v>15</v>
      </c>
      <c r="B8" s="141">
        <f>B3+B4-B5+B6-B7</f>
        <v>1126</v>
      </c>
      <c r="C8" s="142">
        <f>C3+C4-C5+C6-C7</f>
        <v>1149</v>
      </c>
      <c r="D8" s="143">
        <f>B8+C8</f>
        <v>2275</v>
      </c>
      <c r="E8" s="142">
        <f>E3+E4-E5+E6-E7</f>
        <v>1128</v>
      </c>
      <c r="F8" s="142">
        <f>F3+F4-F5+F6-F7</f>
        <v>1148</v>
      </c>
      <c r="G8" s="144">
        <f>E8+F8</f>
        <v>2276</v>
      </c>
      <c r="H8" s="141">
        <f>H3+H4-H5+H6-H7</f>
        <v>1125</v>
      </c>
      <c r="I8" s="142">
        <f>I3+I4-I5+I6-I7</f>
        <v>1151</v>
      </c>
      <c r="J8" s="143">
        <f t="shared" si="0"/>
        <v>2276</v>
      </c>
      <c r="K8" s="141">
        <f>K3+K4-K5+K6-K7</f>
        <v>1124</v>
      </c>
      <c r="L8" s="142">
        <f>L3+L4-L5+L6-L7</f>
        <v>1148</v>
      </c>
      <c r="M8" s="143">
        <f t="shared" si="1"/>
        <v>2272</v>
      </c>
      <c r="N8" s="141">
        <f>N3+N4-N5+N6-N7</f>
        <v>1125</v>
      </c>
      <c r="O8" s="142">
        <f>O3+O4-O5+O6-O7</f>
        <v>1147</v>
      </c>
      <c r="P8" s="143">
        <f t="shared" si="2"/>
        <v>2272</v>
      </c>
      <c r="Q8" s="141">
        <f>Q3+Q4-Q5+Q6-Q7</f>
        <v>1128</v>
      </c>
      <c r="R8" s="142">
        <f>R3+R4-R5+R6-R7</f>
        <v>1149</v>
      </c>
      <c r="S8" s="143">
        <f t="shared" si="3"/>
        <v>2277</v>
      </c>
      <c r="T8" s="141">
        <f>T3+T4-T5+T6-T7</f>
        <v>1126</v>
      </c>
      <c r="U8" s="142">
        <f>U3+U4-U5+U6-U7</f>
        <v>1151</v>
      </c>
      <c r="V8" s="143">
        <f t="shared" si="4"/>
        <v>2277</v>
      </c>
      <c r="W8" s="141">
        <f>W3+W4-W5+W6-W7</f>
        <v>1124</v>
      </c>
      <c r="X8" s="142">
        <f>X3+X4-X5+X6-X7</f>
        <v>1152</v>
      </c>
      <c r="Y8" s="143">
        <f t="shared" si="5"/>
        <v>2276</v>
      </c>
      <c r="Z8" s="141">
        <f>Z3+Z4-Z5+Z6-Z7</f>
        <v>1124</v>
      </c>
      <c r="AA8" s="142">
        <f>AA3+AA4-AA5+AA6-AA7</f>
        <v>1153</v>
      </c>
      <c r="AB8" s="143">
        <f t="shared" si="6"/>
        <v>2277</v>
      </c>
      <c r="AC8" s="142">
        <f>AC3+AC4-AC5+AC6-AC7</f>
        <v>1123</v>
      </c>
      <c r="AD8" s="142">
        <f>AD3+AD4-AD5+AD6-AD7</f>
        <v>1153</v>
      </c>
      <c r="AE8" s="144">
        <f t="shared" si="7"/>
        <v>2276</v>
      </c>
      <c r="AF8" s="141">
        <f>AF3+AF4-AF5+AF6-AF7</f>
        <v>1123</v>
      </c>
      <c r="AG8" s="142">
        <f>AG3+AG4-AG5+AG6-AG7</f>
        <v>1149</v>
      </c>
      <c r="AH8" s="143">
        <f t="shared" si="8"/>
        <v>2272</v>
      </c>
      <c r="AI8" s="142">
        <f>AI3+AI4-AI5+AI6-AI7</f>
        <v>1123</v>
      </c>
      <c r="AJ8" s="142">
        <f>AJ3+AJ4-AJ5+AJ6-AJ7</f>
        <v>1145</v>
      </c>
      <c r="AK8" s="143">
        <f t="shared" si="9"/>
        <v>2268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-1</v>
      </c>
      <c r="C10" s="151">
        <f>C8-C3</f>
        <v>0</v>
      </c>
      <c r="D10" s="152">
        <f>C10+B10</f>
        <v>-1</v>
      </c>
      <c r="E10" s="151">
        <f>E8-E3</f>
        <v>2</v>
      </c>
      <c r="F10" s="151">
        <f>F8-F3</f>
        <v>-1</v>
      </c>
      <c r="G10" s="153">
        <f>F10+E10</f>
        <v>1</v>
      </c>
      <c r="H10" s="150">
        <f>H8-H3</f>
        <v>-3</v>
      </c>
      <c r="I10" s="151">
        <f>I8-I3</f>
        <v>3</v>
      </c>
      <c r="J10" s="152">
        <f>I10+H10</f>
        <v>0</v>
      </c>
      <c r="K10" s="150">
        <f>K8-K3</f>
        <v>-1</v>
      </c>
      <c r="L10" s="151">
        <f>L8-L3</f>
        <v>-3</v>
      </c>
      <c r="M10" s="152">
        <f>L10+K10</f>
        <v>-4</v>
      </c>
      <c r="N10" s="150">
        <f>N8-N3</f>
        <v>1</v>
      </c>
      <c r="O10" s="151">
        <f>O8-O3</f>
        <v>-1</v>
      </c>
      <c r="P10" s="152">
        <f>O10+N10</f>
        <v>0</v>
      </c>
      <c r="Q10" s="150">
        <f>Q8-Q3</f>
        <v>3</v>
      </c>
      <c r="R10" s="151">
        <f>R8-R3</f>
        <v>2</v>
      </c>
      <c r="S10" s="152">
        <f>R10+Q10</f>
        <v>5</v>
      </c>
      <c r="T10" s="150">
        <f>T8-T3</f>
        <v>-2</v>
      </c>
      <c r="U10" s="151">
        <f>U8-U3</f>
        <v>2</v>
      </c>
      <c r="V10" s="152">
        <f>U10+T10</f>
        <v>0</v>
      </c>
      <c r="W10" s="150">
        <f>W8-W3</f>
        <v>-2</v>
      </c>
      <c r="X10" s="151">
        <f>X8-X3</f>
        <v>1</v>
      </c>
      <c r="Y10" s="152">
        <f>X10+W10</f>
        <v>-1</v>
      </c>
      <c r="Z10" s="150">
        <f>Z8-Z3</f>
        <v>0</v>
      </c>
      <c r="AA10" s="151">
        <f>AA8-AA3</f>
        <v>1</v>
      </c>
      <c r="AB10" s="152">
        <f>AA10+Z10</f>
        <v>1</v>
      </c>
      <c r="AC10" s="151">
        <f>AC8-AC3</f>
        <v>-1</v>
      </c>
      <c r="AD10" s="151">
        <f>AD8-AD3</f>
        <v>0</v>
      </c>
      <c r="AE10" s="153">
        <f>AD10+AC10</f>
        <v>-1</v>
      </c>
      <c r="AF10" s="150">
        <f>AF8-AF3</f>
        <v>0</v>
      </c>
      <c r="AG10" s="151">
        <f>AG8-AG3</f>
        <v>-4</v>
      </c>
      <c r="AH10" s="152">
        <f>AG10+AF10</f>
        <v>-4</v>
      </c>
      <c r="AI10" s="151">
        <f>AI8-AI3</f>
        <v>0</v>
      </c>
      <c r="AJ10" s="151">
        <f>AJ8-AJ3</f>
        <v>-4</v>
      </c>
      <c r="AK10" s="152">
        <f>AJ10+AI10</f>
        <v>-4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1.0204262877442274</v>
      </c>
      <c r="D12" s="158"/>
      <c r="E12" s="157">
        <f>1</f>
        <v>1</v>
      </c>
      <c r="F12" s="157">
        <f>F8/E8</f>
        <v>1.0177304964539007</v>
      </c>
      <c r="G12" s="159"/>
      <c r="H12" s="156">
        <f>1</f>
        <v>1</v>
      </c>
      <c r="I12" s="157">
        <f>I8/H8</f>
        <v>1.023111111111111</v>
      </c>
      <c r="J12" s="158"/>
      <c r="K12" s="156">
        <f>1</f>
        <v>1</v>
      </c>
      <c r="L12" s="157">
        <f>L8/K8</f>
        <v>1.0213523131672597</v>
      </c>
      <c r="M12" s="158"/>
      <c r="N12" s="156">
        <f>1</f>
        <v>1</v>
      </c>
      <c r="O12" s="157">
        <f>O8/N8</f>
        <v>1.0195555555555555</v>
      </c>
      <c r="P12" s="158"/>
      <c r="Q12" s="156">
        <f>1</f>
        <v>1</v>
      </c>
      <c r="R12" s="157">
        <f>R8/Q8</f>
        <v>1.0186170212765957</v>
      </c>
      <c r="S12" s="158"/>
      <c r="T12" s="156">
        <f>1</f>
        <v>1</v>
      </c>
      <c r="U12" s="157">
        <f>U8/T8</f>
        <v>1.022202486678508</v>
      </c>
      <c r="V12" s="158"/>
      <c r="W12" s="156">
        <f>1</f>
        <v>1</v>
      </c>
      <c r="X12" s="157">
        <f>X8/W8</f>
        <v>1.0249110320284698</v>
      </c>
      <c r="Y12" s="158"/>
      <c r="Z12" s="156">
        <f>1</f>
        <v>1</v>
      </c>
      <c r="AA12" s="157">
        <f>AA8/Z8</f>
        <v>1.0258007117437722</v>
      </c>
      <c r="AB12" s="158"/>
      <c r="AC12" s="157">
        <f>1</f>
        <v>1</v>
      </c>
      <c r="AD12" s="157">
        <f>AD8/AC8</f>
        <v>1.0267141585040072</v>
      </c>
      <c r="AE12" s="159"/>
      <c r="AF12" s="156">
        <f>1</f>
        <v>1</v>
      </c>
      <c r="AG12" s="157">
        <f>AG8/AF8</f>
        <v>1.0231522707034728</v>
      </c>
      <c r="AH12" s="158"/>
      <c r="AI12" s="157">
        <f>1</f>
        <v>1</v>
      </c>
      <c r="AJ12" s="157">
        <f>AJ8/AI8</f>
        <v>1.0195903829029385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1.0017761989342806</v>
      </c>
      <c r="F14" s="167">
        <f t="shared" si="10"/>
        <v>0.999129677980853</v>
      </c>
      <c r="G14" s="168">
        <f t="shared" si="10"/>
        <v>1.0004395604395604</v>
      </c>
      <c r="H14" s="169">
        <f t="shared" si="10"/>
        <v>0.9973404255319149</v>
      </c>
      <c r="I14" s="167">
        <f t="shared" si="10"/>
        <v>1.0026132404181185</v>
      </c>
      <c r="J14" s="170">
        <f t="shared" si="10"/>
        <v>1</v>
      </c>
      <c r="K14" s="169">
        <f t="shared" si="10"/>
        <v>0.9991111111111111</v>
      </c>
      <c r="L14" s="167">
        <f t="shared" si="10"/>
        <v>0.9973935708079931</v>
      </c>
      <c r="M14" s="170">
        <f t="shared" si="10"/>
        <v>0.9982425307557118</v>
      </c>
      <c r="N14" s="169">
        <f t="shared" si="10"/>
        <v>1.0008896797153024</v>
      </c>
      <c r="O14" s="167">
        <f t="shared" si="10"/>
        <v>0.9991289198606271</v>
      </c>
      <c r="P14" s="170">
        <f t="shared" si="10"/>
        <v>1</v>
      </c>
      <c r="Q14" s="169">
        <f t="shared" si="10"/>
        <v>1.0026666666666666</v>
      </c>
      <c r="R14" s="167">
        <f t="shared" si="10"/>
        <v>1.001743679163034</v>
      </c>
      <c r="S14" s="170">
        <f t="shared" si="10"/>
        <v>1.002200704225352</v>
      </c>
      <c r="T14" s="169">
        <f t="shared" si="10"/>
        <v>0.99822695035461</v>
      </c>
      <c r="U14" s="167">
        <f t="shared" si="10"/>
        <v>1.001740644038294</v>
      </c>
      <c r="V14" s="170">
        <f t="shared" si="10"/>
        <v>1</v>
      </c>
      <c r="W14" s="169">
        <f t="shared" si="10"/>
        <v>0.9982238010657194</v>
      </c>
      <c r="X14" s="167">
        <f t="shared" si="10"/>
        <v>1.000868809730669</v>
      </c>
      <c r="Y14" s="170">
        <f t="shared" si="10"/>
        <v>0.9995608256477821</v>
      </c>
      <c r="Z14" s="169">
        <f t="shared" si="10"/>
        <v>1</v>
      </c>
      <c r="AA14" s="167">
        <f t="shared" si="10"/>
        <v>1.0008680555555556</v>
      </c>
      <c r="AB14" s="170">
        <f t="shared" si="10"/>
        <v>1.000439367311072</v>
      </c>
      <c r="AC14" s="167">
        <f t="shared" si="10"/>
        <v>0.9991103202846975</v>
      </c>
      <c r="AD14" s="167">
        <f t="shared" si="10"/>
        <v>1</v>
      </c>
      <c r="AE14" s="168">
        <f t="shared" si="10"/>
        <v>0.9995608256477821</v>
      </c>
      <c r="AF14" s="169">
        <f t="shared" si="10"/>
        <v>1</v>
      </c>
      <c r="AG14" s="167">
        <f t="shared" si="10"/>
        <v>0.9965307892454467</v>
      </c>
      <c r="AH14" s="170">
        <f t="shared" si="10"/>
        <v>0.9982425307557118</v>
      </c>
      <c r="AI14" s="167">
        <f t="shared" si="10"/>
        <v>1</v>
      </c>
      <c r="AJ14" s="167">
        <f t="shared" si="10"/>
        <v>0.9965187119234117</v>
      </c>
      <c r="AK14" s="170">
        <f t="shared" si="10"/>
        <v>0.9982394366197183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44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12</v>
      </c>
      <c r="F18" s="176">
        <f t="shared" si="11"/>
        <v>7</v>
      </c>
      <c r="G18" s="177">
        <f>SUM(E18:F18)</f>
        <v>19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10</v>
      </c>
      <c r="F19" s="176">
        <f t="shared" si="11"/>
        <v>14</v>
      </c>
      <c r="G19" s="177">
        <f>SUM(E19:F19)</f>
        <v>24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10</v>
      </c>
      <c r="F20" s="176">
        <f t="shared" si="11"/>
        <v>20</v>
      </c>
      <c r="G20" s="177">
        <f>SUM(F20+E20)</f>
        <v>30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16</v>
      </c>
      <c r="F21" s="178">
        <f t="shared" si="11"/>
        <v>17</v>
      </c>
      <c r="G21" s="179">
        <f>SUM(E21:F21)</f>
        <v>33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1126</v>
      </c>
      <c r="C29" s="189">
        <f>C8</f>
        <v>1149</v>
      </c>
      <c r="D29" s="190">
        <f>D8</f>
        <v>2275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1128</v>
      </c>
      <c r="C30" s="189">
        <f>F8</f>
        <v>1148</v>
      </c>
      <c r="D30" s="190">
        <f>G8</f>
        <v>2276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1125</v>
      </c>
      <c r="C31" s="189">
        <f>I8</f>
        <v>1151</v>
      </c>
      <c r="D31" s="190">
        <f aca="true" t="shared" si="12" ref="D31:D40">B31+C31</f>
        <v>2276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1124</v>
      </c>
      <c r="C32" s="189">
        <f>L8</f>
        <v>1148</v>
      </c>
      <c r="D32" s="190">
        <f t="shared" si="12"/>
        <v>2272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1125</v>
      </c>
      <c r="C33" s="189">
        <f>O8</f>
        <v>1147</v>
      </c>
      <c r="D33" s="190">
        <f t="shared" si="12"/>
        <v>2272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1128</v>
      </c>
      <c r="C34" s="189">
        <f>R8</f>
        <v>1149</v>
      </c>
      <c r="D34" s="190">
        <f t="shared" si="12"/>
        <v>2277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1126</v>
      </c>
      <c r="C35" s="189">
        <f>U8</f>
        <v>1151</v>
      </c>
      <c r="D35" s="190">
        <f t="shared" si="12"/>
        <v>2277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1124</v>
      </c>
      <c r="C36" s="189">
        <f>X8</f>
        <v>1152</v>
      </c>
      <c r="D36" s="190">
        <f t="shared" si="12"/>
        <v>2276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1124</v>
      </c>
      <c r="C37" s="189">
        <f>AA8</f>
        <v>1153</v>
      </c>
      <c r="D37" s="190">
        <f t="shared" si="12"/>
        <v>2277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1123</v>
      </c>
      <c r="C38" s="189">
        <f>AD8</f>
        <v>1153</v>
      </c>
      <c r="D38" s="190">
        <f t="shared" si="12"/>
        <v>2276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1123</v>
      </c>
      <c r="C39" s="189">
        <f>AG8</f>
        <v>1149</v>
      </c>
      <c r="D39" s="190">
        <f t="shared" si="12"/>
        <v>2272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1123</v>
      </c>
      <c r="C40" s="193">
        <f>AJ8</f>
        <v>1145</v>
      </c>
      <c r="D40" s="194">
        <f t="shared" si="12"/>
        <v>2268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1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R7" sqref="L7:R7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2015'!AI3)</f>
        <v>1123</v>
      </c>
      <c r="C3" s="129">
        <f>SUM('pohyb obyv 2015'!AJ3)</f>
        <v>1149</v>
      </c>
      <c r="D3" s="130">
        <f>SUM(B3:C3)</f>
        <v>2272</v>
      </c>
      <c r="E3" s="131">
        <f>B8</f>
        <v>1125</v>
      </c>
      <c r="F3" s="131">
        <f>C8</f>
        <v>1150</v>
      </c>
      <c r="G3" s="132">
        <f>E3+F3</f>
        <v>2275</v>
      </c>
      <c r="H3" s="133">
        <f>E8</f>
        <v>1125</v>
      </c>
      <c r="I3" s="131">
        <f>F8</f>
        <v>1151</v>
      </c>
      <c r="J3" s="130">
        <f>H3+I3</f>
        <v>2276</v>
      </c>
      <c r="K3" s="133">
        <f>H8</f>
        <v>1126</v>
      </c>
      <c r="L3" s="131">
        <f>I8</f>
        <v>1151</v>
      </c>
      <c r="M3" s="130">
        <f>K3+L3</f>
        <v>2277</v>
      </c>
      <c r="N3" s="133">
        <f>K8</f>
        <v>1122</v>
      </c>
      <c r="O3" s="131">
        <f>L8</f>
        <v>1149</v>
      </c>
      <c r="P3" s="130">
        <f>N3+O3</f>
        <v>2271</v>
      </c>
      <c r="Q3" s="133">
        <f>N8</f>
        <v>1121</v>
      </c>
      <c r="R3" s="131">
        <f>O8</f>
        <v>1146</v>
      </c>
      <c r="S3" s="130">
        <f aca="true" t="shared" si="0" ref="S3:S8">Q3+R3</f>
        <v>2267</v>
      </c>
      <c r="T3" s="133">
        <f>Q8</f>
        <v>1117</v>
      </c>
      <c r="U3" s="131">
        <f>R8</f>
        <v>1145</v>
      </c>
      <c r="V3" s="130">
        <f>T3+U3</f>
        <v>2262</v>
      </c>
      <c r="W3" s="133">
        <f>T8</f>
        <v>1115</v>
      </c>
      <c r="X3" s="131">
        <f>U8</f>
        <v>1148</v>
      </c>
      <c r="Y3" s="130">
        <f>W3+X3</f>
        <v>2263</v>
      </c>
      <c r="Z3" s="133">
        <f>W8</f>
        <v>1116</v>
      </c>
      <c r="AA3" s="131">
        <f>X8</f>
        <v>1147</v>
      </c>
      <c r="AB3" s="130">
        <f>Z3+AA3</f>
        <v>2263</v>
      </c>
      <c r="AC3" s="131">
        <f>Z8</f>
        <v>1115</v>
      </c>
      <c r="AD3" s="131">
        <f>AA8</f>
        <v>1146</v>
      </c>
      <c r="AE3" s="132">
        <f aca="true" t="shared" si="1" ref="AE3:AE8">AC3+AD3</f>
        <v>2261</v>
      </c>
      <c r="AF3" s="133">
        <f>AC8</f>
        <v>1113</v>
      </c>
      <c r="AG3" s="131">
        <f>AD8</f>
        <v>1142</v>
      </c>
      <c r="AH3" s="130">
        <f>AF3+AG3</f>
        <v>2255</v>
      </c>
      <c r="AI3" s="131">
        <f>AF8</f>
        <v>1112</v>
      </c>
      <c r="AJ3" s="131">
        <f>AG8</f>
        <v>1140</v>
      </c>
      <c r="AK3" s="130">
        <f aca="true" t="shared" si="2" ref="AK3:AK8">AI3+AJ3</f>
        <v>2252</v>
      </c>
    </row>
    <row r="4" spans="1:37" ht="12.75">
      <c r="A4" s="135" t="s">
        <v>11</v>
      </c>
      <c r="B4" s="136">
        <v>2</v>
      </c>
      <c r="C4" s="137">
        <v>0</v>
      </c>
      <c r="D4" s="138">
        <f>SUM(B4:C4)</f>
        <v>2</v>
      </c>
      <c r="E4" s="137">
        <v>2</v>
      </c>
      <c r="F4" s="137">
        <v>1</v>
      </c>
      <c r="G4" s="139">
        <f>SUM(F4+E4)</f>
        <v>3</v>
      </c>
      <c r="H4" s="136">
        <v>2</v>
      </c>
      <c r="I4" s="137">
        <v>1</v>
      </c>
      <c r="J4" s="138">
        <f>SUM(H4:I4)</f>
        <v>3</v>
      </c>
      <c r="K4" s="136">
        <v>0</v>
      </c>
      <c r="L4" s="137">
        <v>0</v>
      </c>
      <c r="M4" s="138">
        <f>SUM(K4:L4)</f>
        <v>0</v>
      </c>
      <c r="N4" s="136">
        <v>1</v>
      </c>
      <c r="O4" s="137">
        <v>1</v>
      </c>
      <c r="P4" s="138">
        <f>SUM(N4:O4)</f>
        <v>2</v>
      </c>
      <c r="Q4" s="136">
        <v>0</v>
      </c>
      <c r="R4" s="137">
        <v>0</v>
      </c>
      <c r="S4" s="130">
        <f t="shared" si="0"/>
        <v>0</v>
      </c>
      <c r="T4" s="136">
        <v>0</v>
      </c>
      <c r="U4" s="137">
        <v>4</v>
      </c>
      <c r="V4" s="138">
        <f>SUM(T4:U4)</f>
        <v>4</v>
      </c>
      <c r="W4" s="136">
        <v>2</v>
      </c>
      <c r="X4" s="137">
        <v>1</v>
      </c>
      <c r="Y4" s="138">
        <f>SUM(W4:X4)</f>
        <v>3</v>
      </c>
      <c r="Z4" s="136">
        <v>1</v>
      </c>
      <c r="AA4" s="137">
        <v>0</v>
      </c>
      <c r="AB4" s="138">
        <f>SUM(Z4:AA4)</f>
        <v>1</v>
      </c>
      <c r="AC4" s="137">
        <v>0</v>
      </c>
      <c r="AD4" s="137">
        <v>0</v>
      </c>
      <c r="AE4" s="132">
        <f t="shared" si="1"/>
        <v>0</v>
      </c>
      <c r="AF4" s="136">
        <v>0</v>
      </c>
      <c r="AG4" s="137">
        <v>1</v>
      </c>
      <c r="AH4" s="138">
        <f>SUM(AF4:AG4)</f>
        <v>1</v>
      </c>
      <c r="AI4" s="137">
        <v>1</v>
      </c>
      <c r="AJ4" s="137">
        <v>1</v>
      </c>
      <c r="AK4" s="130">
        <f t="shared" si="2"/>
        <v>2</v>
      </c>
    </row>
    <row r="5" spans="1:37" ht="12.75">
      <c r="A5" s="135" t="s">
        <v>12</v>
      </c>
      <c r="B5" s="136">
        <v>1</v>
      </c>
      <c r="C5" s="137">
        <v>0</v>
      </c>
      <c r="D5" s="138">
        <f>SUM(B5:C5)</f>
        <v>1</v>
      </c>
      <c r="E5" s="137">
        <v>2</v>
      </c>
      <c r="F5" s="137">
        <v>0</v>
      </c>
      <c r="G5" s="139">
        <f>SUM(F5+E5)</f>
        <v>2</v>
      </c>
      <c r="H5" s="136">
        <v>1</v>
      </c>
      <c r="I5" s="137">
        <v>1</v>
      </c>
      <c r="J5" s="138">
        <f>SUM(H5:I5)</f>
        <v>2</v>
      </c>
      <c r="K5" s="136">
        <v>3</v>
      </c>
      <c r="L5" s="137">
        <v>2</v>
      </c>
      <c r="M5" s="138">
        <f>SUM(K5:L5)</f>
        <v>5</v>
      </c>
      <c r="N5" s="136">
        <v>1</v>
      </c>
      <c r="O5" s="137">
        <v>1</v>
      </c>
      <c r="P5" s="138">
        <f>SUM(N5:O5)</f>
        <v>2</v>
      </c>
      <c r="Q5" s="136">
        <v>3</v>
      </c>
      <c r="R5" s="137">
        <v>1</v>
      </c>
      <c r="S5" s="130">
        <f t="shared" si="0"/>
        <v>4</v>
      </c>
      <c r="T5" s="136">
        <v>0</v>
      </c>
      <c r="U5" s="137">
        <v>0</v>
      </c>
      <c r="V5" s="138">
        <f>SUM(T5:U5)</f>
        <v>0</v>
      </c>
      <c r="W5" s="136">
        <v>2</v>
      </c>
      <c r="X5" s="137">
        <v>0</v>
      </c>
      <c r="Y5" s="138">
        <f>SUM(W5:X5)</f>
        <v>2</v>
      </c>
      <c r="Z5" s="136">
        <v>1</v>
      </c>
      <c r="AA5" s="137">
        <v>0</v>
      </c>
      <c r="AB5" s="138">
        <f>SUM(Z5:AA5)</f>
        <v>1</v>
      </c>
      <c r="AC5" s="137">
        <v>1</v>
      </c>
      <c r="AD5" s="137">
        <v>3</v>
      </c>
      <c r="AE5" s="132">
        <f t="shared" si="1"/>
        <v>4</v>
      </c>
      <c r="AF5" s="136">
        <v>2</v>
      </c>
      <c r="AG5" s="137">
        <v>3</v>
      </c>
      <c r="AH5" s="138">
        <f>SUM(AF5:AG5)</f>
        <v>5</v>
      </c>
      <c r="AI5" s="137">
        <v>1</v>
      </c>
      <c r="AJ5" s="137">
        <v>2</v>
      </c>
      <c r="AK5" s="130">
        <f t="shared" si="2"/>
        <v>3</v>
      </c>
    </row>
    <row r="6" spans="1:37" ht="12.75">
      <c r="A6" s="135" t="s">
        <v>13</v>
      </c>
      <c r="B6" s="136">
        <v>1</v>
      </c>
      <c r="C6" s="137">
        <v>2</v>
      </c>
      <c r="D6" s="138">
        <f>SUM(B6:C6)</f>
        <v>3</v>
      </c>
      <c r="E6" s="137">
        <v>1</v>
      </c>
      <c r="F6" s="137">
        <v>1</v>
      </c>
      <c r="G6" s="139">
        <f>SUM(F6+E6)</f>
        <v>2</v>
      </c>
      <c r="H6" s="136">
        <v>1</v>
      </c>
      <c r="I6" s="137">
        <v>1</v>
      </c>
      <c r="J6" s="138">
        <f>SUM(H6:I6)</f>
        <v>2</v>
      </c>
      <c r="K6" s="136">
        <v>1</v>
      </c>
      <c r="L6" s="137">
        <v>1</v>
      </c>
      <c r="M6" s="138">
        <f>SUM(K6:L6)</f>
        <v>2</v>
      </c>
      <c r="N6" s="136">
        <v>0</v>
      </c>
      <c r="O6" s="137">
        <v>0</v>
      </c>
      <c r="P6" s="138">
        <f>SUM(N6:O6)</f>
        <v>0</v>
      </c>
      <c r="Q6" s="136">
        <v>0</v>
      </c>
      <c r="R6" s="137">
        <v>0</v>
      </c>
      <c r="S6" s="130">
        <f t="shared" si="0"/>
        <v>0</v>
      </c>
      <c r="T6" s="136">
        <v>0</v>
      </c>
      <c r="U6" s="137">
        <v>0</v>
      </c>
      <c r="V6" s="138">
        <f>SUM(T6:U6)</f>
        <v>0</v>
      </c>
      <c r="W6" s="136">
        <v>1</v>
      </c>
      <c r="X6" s="137">
        <v>1</v>
      </c>
      <c r="Y6" s="138">
        <f>SUM(W6:X6)</f>
        <v>2</v>
      </c>
      <c r="Z6" s="136">
        <v>0</v>
      </c>
      <c r="AA6" s="137">
        <v>0</v>
      </c>
      <c r="AB6" s="138">
        <f>SUM(Z6:AA6)</f>
        <v>0</v>
      </c>
      <c r="AC6" s="137">
        <v>1</v>
      </c>
      <c r="AD6" s="137">
        <v>1</v>
      </c>
      <c r="AE6" s="132">
        <f t="shared" si="1"/>
        <v>2</v>
      </c>
      <c r="AF6" s="136">
        <v>1</v>
      </c>
      <c r="AG6" s="137">
        <v>1</v>
      </c>
      <c r="AH6" s="138">
        <f>SUM(AF6:AG6)</f>
        <v>2</v>
      </c>
      <c r="AI6" s="137">
        <v>0</v>
      </c>
      <c r="AJ6" s="137">
        <v>0</v>
      </c>
      <c r="AK6" s="130">
        <f t="shared" si="2"/>
        <v>0</v>
      </c>
    </row>
    <row r="7" spans="1:37" ht="12.75">
      <c r="A7" s="135" t="s">
        <v>14</v>
      </c>
      <c r="B7" s="136">
        <v>0</v>
      </c>
      <c r="C7" s="137">
        <v>1</v>
      </c>
      <c r="D7" s="138">
        <f>SUM(B7:C7)</f>
        <v>1</v>
      </c>
      <c r="E7" s="137">
        <v>1</v>
      </c>
      <c r="F7" s="137">
        <v>1</v>
      </c>
      <c r="G7" s="139">
        <f>SUM(F7+E7)</f>
        <v>2</v>
      </c>
      <c r="H7" s="136">
        <v>1</v>
      </c>
      <c r="I7" s="137">
        <v>1</v>
      </c>
      <c r="J7" s="138">
        <f>SUM(H7:I7)</f>
        <v>2</v>
      </c>
      <c r="K7" s="136">
        <v>2</v>
      </c>
      <c r="L7" s="137">
        <v>1</v>
      </c>
      <c r="M7" s="138">
        <f>SUM(K7:L7)</f>
        <v>3</v>
      </c>
      <c r="N7" s="136">
        <v>1</v>
      </c>
      <c r="O7" s="137">
        <v>3</v>
      </c>
      <c r="P7" s="138">
        <f>SUM(N7:O7)</f>
        <v>4</v>
      </c>
      <c r="Q7" s="136">
        <v>1</v>
      </c>
      <c r="R7" s="137">
        <v>0</v>
      </c>
      <c r="S7" s="130">
        <f t="shared" si="0"/>
        <v>1</v>
      </c>
      <c r="T7" s="136">
        <v>2</v>
      </c>
      <c r="U7" s="137">
        <v>1</v>
      </c>
      <c r="V7" s="138">
        <f>SUM(T7:U7)</f>
        <v>3</v>
      </c>
      <c r="W7" s="136">
        <v>0</v>
      </c>
      <c r="X7" s="137">
        <v>3</v>
      </c>
      <c r="Y7" s="138">
        <f>SUM(W7:X7)</f>
        <v>3</v>
      </c>
      <c r="Z7" s="136">
        <v>1</v>
      </c>
      <c r="AA7" s="137">
        <v>1</v>
      </c>
      <c r="AB7" s="138">
        <f>SUM(Z7:AA7)</f>
        <v>2</v>
      </c>
      <c r="AC7" s="137">
        <v>2</v>
      </c>
      <c r="AD7" s="137">
        <v>2</v>
      </c>
      <c r="AE7" s="132">
        <f t="shared" si="1"/>
        <v>4</v>
      </c>
      <c r="AF7" s="136">
        <v>0</v>
      </c>
      <c r="AG7" s="137">
        <v>1</v>
      </c>
      <c r="AH7" s="138">
        <f>SUM(AF7:AG7)</f>
        <v>1</v>
      </c>
      <c r="AI7" s="137">
        <v>1</v>
      </c>
      <c r="AJ7" s="137">
        <v>1</v>
      </c>
      <c r="AK7" s="130">
        <f t="shared" si="2"/>
        <v>2</v>
      </c>
    </row>
    <row r="8" spans="1:37" s="134" customFormat="1" ht="43.5" customHeight="1">
      <c r="A8" s="140" t="s">
        <v>15</v>
      </c>
      <c r="B8" s="141">
        <f>B3+B4-B5+B6-B7</f>
        <v>1125</v>
      </c>
      <c r="C8" s="142">
        <f>C3+C4-C5+C6-C7</f>
        <v>1150</v>
      </c>
      <c r="D8" s="143">
        <f>B8+C8</f>
        <v>2275</v>
      </c>
      <c r="E8" s="142">
        <f>E3+E4-E5+E6-E7</f>
        <v>1125</v>
      </c>
      <c r="F8" s="142">
        <f>F3+F4-F5+F6-F7</f>
        <v>1151</v>
      </c>
      <c r="G8" s="144">
        <f>E8+F8</f>
        <v>2276</v>
      </c>
      <c r="H8" s="141">
        <f>H3+H4-H5+H6-H7</f>
        <v>1126</v>
      </c>
      <c r="I8" s="142">
        <f>I3+I4-I5+I6-I7</f>
        <v>1151</v>
      </c>
      <c r="J8" s="143">
        <f>H8+I8</f>
        <v>2277</v>
      </c>
      <c r="K8" s="141">
        <f>K3+K4-K5+K6-K7</f>
        <v>1122</v>
      </c>
      <c r="L8" s="142">
        <f>L3+L4-L5+L6-L7</f>
        <v>1149</v>
      </c>
      <c r="M8" s="143">
        <f>K8+L8</f>
        <v>2271</v>
      </c>
      <c r="N8" s="141">
        <f>N3+N4-N5+N6-N7</f>
        <v>1121</v>
      </c>
      <c r="O8" s="142">
        <f>O3+O4-O5+O6-O7</f>
        <v>1146</v>
      </c>
      <c r="P8" s="143">
        <f>N8+O8</f>
        <v>2267</v>
      </c>
      <c r="Q8" s="141">
        <f>Q3+Q4-Q5+Q6-Q7</f>
        <v>1117</v>
      </c>
      <c r="R8" s="142">
        <f>R3+R4-R5+R6-R7</f>
        <v>1145</v>
      </c>
      <c r="S8" s="143">
        <f t="shared" si="0"/>
        <v>2262</v>
      </c>
      <c r="T8" s="141">
        <f>T3+T4-T5+T6-T7</f>
        <v>1115</v>
      </c>
      <c r="U8" s="142">
        <f>U3+U4-U5+U6-U7</f>
        <v>1148</v>
      </c>
      <c r="V8" s="143">
        <f>T8+U8</f>
        <v>2263</v>
      </c>
      <c r="W8" s="141">
        <f>W3+W4-W5+W6-W7</f>
        <v>1116</v>
      </c>
      <c r="X8" s="142">
        <f>X3+X4-X5+X6-X7</f>
        <v>1147</v>
      </c>
      <c r="Y8" s="143">
        <f>W8+X8</f>
        <v>2263</v>
      </c>
      <c r="Z8" s="141">
        <f>Z3+Z4-Z5+Z6-Z7</f>
        <v>1115</v>
      </c>
      <c r="AA8" s="142">
        <f>AA3+AA4-AA5+AA6-AA7</f>
        <v>1146</v>
      </c>
      <c r="AB8" s="143">
        <f>Z8+AA8</f>
        <v>2261</v>
      </c>
      <c r="AC8" s="142">
        <f>AC3+AC4-AC5+AC6-AC7</f>
        <v>1113</v>
      </c>
      <c r="AD8" s="142">
        <f>AD3+AD4-AD5+AD6-AD7</f>
        <v>1142</v>
      </c>
      <c r="AE8" s="144">
        <f t="shared" si="1"/>
        <v>2255</v>
      </c>
      <c r="AF8" s="141">
        <f>AF3+AF4-AF5+AF6-AF7</f>
        <v>1112</v>
      </c>
      <c r="AG8" s="142">
        <f>AG3+AG4-AG5+AG6-AG7</f>
        <v>1140</v>
      </c>
      <c r="AH8" s="143">
        <f>AF8+AG8</f>
        <v>2252</v>
      </c>
      <c r="AI8" s="142">
        <f>AI3+AI4-AI5+AI6-AI7</f>
        <v>1111</v>
      </c>
      <c r="AJ8" s="142">
        <f>AJ3+AJ4-AJ5+AJ6-AJ7</f>
        <v>1138</v>
      </c>
      <c r="AK8" s="143">
        <f t="shared" si="2"/>
        <v>2249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2</v>
      </c>
      <c r="C10" s="151">
        <f>C8-C3</f>
        <v>1</v>
      </c>
      <c r="D10" s="152">
        <f>C10+B10</f>
        <v>3</v>
      </c>
      <c r="E10" s="151">
        <f>E8-E3</f>
        <v>0</v>
      </c>
      <c r="F10" s="151">
        <f>F8-F3</f>
        <v>1</v>
      </c>
      <c r="G10" s="153">
        <f>F10+E10</f>
        <v>1</v>
      </c>
      <c r="H10" s="150">
        <f>H8-H3</f>
        <v>1</v>
      </c>
      <c r="I10" s="151">
        <f>I8-I3</f>
        <v>0</v>
      </c>
      <c r="J10" s="152">
        <f>I10+H10</f>
        <v>1</v>
      </c>
      <c r="K10" s="150">
        <f>K8-K3</f>
        <v>-4</v>
      </c>
      <c r="L10" s="151">
        <f>L8-L3</f>
        <v>-2</v>
      </c>
      <c r="M10" s="152">
        <f>L10+K10</f>
        <v>-6</v>
      </c>
      <c r="N10" s="150">
        <f>N8-N3</f>
        <v>-1</v>
      </c>
      <c r="O10" s="151">
        <f>O8-O3</f>
        <v>-3</v>
      </c>
      <c r="P10" s="152">
        <f>O10+N10</f>
        <v>-4</v>
      </c>
      <c r="Q10" s="150">
        <f>Q8-Q3</f>
        <v>-4</v>
      </c>
      <c r="R10" s="151">
        <f>R8-R3</f>
        <v>-1</v>
      </c>
      <c r="S10" s="152">
        <f>R10+Q10</f>
        <v>-5</v>
      </c>
      <c r="T10" s="150">
        <f>T8-T3</f>
        <v>-2</v>
      </c>
      <c r="U10" s="151">
        <f>U8-U3</f>
        <v>3</v>
      </c>
      <c r="V10" s="152">
        <f>U10+T10</f>
        <v>1</v>
      </c>
      <c r="W10" s="150">
        <f>W8-W3</f>
        <v>1</v>
      </c>
      <c r="X10" s="151">
        <f>X8-X3</f>
        <v>-1</v>
      </c>
      <c r="Y10" s="152">
        <f>X10+W10</f>
        <v>0</v>
      </c>
      <c r="Z10" s="150">
        <f>Z8-Z3</f>
        <v>-1</v>
      </c>
      <c r="AA10" s="151">
        <f>AA8-AA3</f>
        <v>-1</v>
      </c>
      <c r="AB10" s="152">
        <f>AA10+Z10</f>
        <v>-2</v>
      </c>
      <c r="AC10" s="151">
        <f>AC8-AC3</f>
        <v>-2</v>
      </c>
      <c r="AD10" s="151">
        <f>AD8-AD3</f>
        <v>-4</v>
      </c>
      <c r="AE10" s="153">
        <f>AD10+AC10</f>
        <v>-6</v>
      </c>
      <c r="AF10" s="150">
        <f>AF8-AF3</f>
        <v>-1</v>
      </c>
      <c r="AG10" s="151">
        <f>AG8-AG3</f>
        <v>-2</v>
      </c>
      <c r="AH10" s="152">
        <f>AG10+AF10</f>
        <v>-3</v>
      </c>
      <c r="AI10" s="151">
        <f>AI8-AI3</f>
        <v>-1</v>
      </c>
      <c r="AJ10" s="151">
        <f>AJ8-AJ3</f>
        <v>-2</v>
      </c>
      <c r="AK10" s="152">
        <f>AJ10+AI10</f>
        <v>-3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1.0222222222222221</v>
      </c>
      <c r="D12" s="158"/>
      <c r="E12" s="157">
        <f>1</f>
        <v>1</v>
      </c>
      <c r="F12" s="157">
        <f>F8/E8</f>
        <v>1.023111111111111</v>
      </c>
      <c r="G12" s="159"/>
      <c r="H12" s="156">
        <f>1</f>
        <v>1</v>
      </c>
      <c r="I12" s="157">
        <f>I8/H8</f>
        <v>1.022202486678508</v>
      </c>
      <c r="J12" s="158"/>
      <c r="K12" s="156">
        <f>1</f>
        <v>1</v>
      </c>
      <c r="L12" s="157">
        <f>L8/K8</f>
        <v>1.0240641711229947</v>
      </c>
      <c r="M12" s="158"/>
      <c r="N12" s="156">
        <f>1</f>
        <v>1</v>
      </c>
      <c r="O12" s="157">
        <f>O8/N8</f>
        <v>1.0223015165031222</v>
      </c>
      <c r="P12" s="158"/>
      <c r="Q12" s="156">
        <f>1</f>
        <v>1</v>
      </c>
      <c r="R12" s="157">
        <f>R8/Q8</f>
        <v>1.0250671441360788</v>
      </c>
      <c r="S12" s="158"/>
      <c r="T12" s="156">
        <f>1</f>
        <v>1</v>
      </c>
      <c r="U12" s="157">
        <f>U8/T8</f>
        <v>1.0295964125560537</v>
      </c>
      <c r="V12" s="158"/>
      <c r="W12" s="156">
        <f>1</f>
        <v>1</v>
      </c>
      <c r="X12" s="157">
        <f>X8/W8</f>
        <v>1.0277777777777777</v>
      </c>
      <c r="Y12" s="158"/>
      <c r="Z12" s="156">
        <f>1</f>
        <v>1</v>
      </c>
      <c r="AA12" s="157">
        <f>AA8/Z8</f>
        <v>1.0278026905829596</v>
      </c>
      <c r="AB12" s="158"/>
      <c r="AC12" s="157">
        <f>1</f>
        <v>1</v>
      </c>
      <c r="AD12" s="157">
        <f>AD8/AC8</f>
        <v>1.0260557053009882</v>
      </c>
      <c r="AE12" s="159"/>
      <c r="AF12" s="156">
        <f>1</f>
        <v>1</v>
      </c>
      <c r="AG12" s="157">
        <f>AG8/AF8</f>
        <v>1.025179856115108</v>
      </c>
      <c r="AH12" s="158"/>
      <c r="AI12" s="157">
        <f>1</f>
        <v>1</v>
      </c>
      <c r="AJ12" s="157">
        <f>AJ8/AI8</f>
        <v>1.0243024302430244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1</v>
      </c>
      <c r="F14" s="167">
        <f t="shared" si="3"/>
        <v>1.0008695652173913</v>
      </c>
      <c r="G14" s="168">
        <f t="shared" si="3"/>
        <v>1.0004395604395604</v>
      </c>
      <c r="H14" s="169">
        <f t="shared" si="3"/>
        <v>1.000888888888889</v>
      </c>
      <c r="I14" s="167">
        <f t="shared" si="3"/>
        <v>1</v>
      </c>
      <c r="J14" s="170">
        <f t="shared" si="3"/>
        <v>1.000439367311072</v>
      </c>
      <c r="K14" s="169">
        <f t="shared" si="3"/>
        <v>0.9964476021314387</v>
      </c>
      <c r="L14" s="167">
        <f t="shared" si="3"/>
        <v>0.998262380538662</v>
      </c>
      <c r="M14" s="170">
        <f t="shared" si="3"/>
        <v>0.997364953886693</v>
      </c>
      <c r="N14" s="169">
        <f t="shared" si="3"/>
        <v>0.9991087344028521</v>
      </c>
      <c r="O14" s="167">
        <f t="shared" si="3"/>
        <v>0.9973890339425587</v>
      </c>
      <c r="P14" s="170">
        <f t="shared" si="3"/>
        <v>0.9982386613826508</v>
      </c>
      <c r="Q14" s="169">
        <f t="shared" si="3"/>
        <v>0.9964317573595004</v>
      </c>
      <c r="R14" s="167">
        <f t="shared" si="3"/>
        <v>0.9991273996509599</v>
      </c>
      <c r="S14" s="170">
        <f t="shared" si="3"/>
        <v>0.9977944419938244</v>
      </c>
      <c r="T14" s="169">
        <f t="shared" si="3"/>
        <v>0.9982094897045658</v>
      </c>
      <c r="U14" s="167">
        <f t="shared" si="3"/>
        <v>1.0026200873362445</v>
      </c>
      <c r="V14" s="170">
        <f t="shared" si="3"/>
        <v>1.0004420866489832</v>
      </c>
      <c r="W14" s="169">
        <f t="shared" si="3"/>
        <v>1.0008968609865472</v>
      </c>
      <c r="X14" s="167">
        <f t="shared" si="3"/>
        <v>0.9991289198606271</v>
      </c>
      <c r="Y14" s="170">
        <f t="shared" si="3"/>
        <v>1</v>
      </c>
      <c r="Z14" s="169">
        <f t="shared" si="3"/>
        <v>0.9991039426523297</v>
      </c>
      <c r="AA14" s="167">
        <f t="shared" si="3"/>
        <v>0.999128160418483</v>
      </c>
      <c r="AB14" s="170">
        <f t="shared" si="3"/>
        <v>0.999116217410517</v>
      </c>
      <c r="AC14" s="167">
        <f t="shared" si="3"/>
        <v>0.9982062780269059</v>
      </c>
      <c r="AD14" s="167">
        <f t="shared" si="3"/>
        <v>0.9965095986038395</v>
      </c>
      <c r="AE14" s="168">
        <f t="shared" si="3"/>
        <v>0.9973463069438302</v>
      </c>
      <c r="AF14" s="169">
        <f t="shared" si="3"/>
        <v>0.9991015274034142</v>
      </c>
      <c r="AG14" s="167">
        <f t="shared" si="3"/>
        <v>0.9982486865148862</v>
      </c>
      <c r="AH14" s="170">
        <f t="shared" si="3"/>
        <v>0.998669623059867</v>
      </c>
      <c r="AI14" s="167">
        <f t="shared" si="3"/>
        <v>0.9991007194244604</v>
      </c>
      <c r="AJ14" s="167">
        <f t="shared" si="3"/>
        <v>0.9982456140350877</v>
      </c>
      <c r="AK14" s="170">
        <f t="shared" si="3"/>
        <v>0.9986678507992895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45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11</v>
      </c>
      <c r="F18" s="176">
        <f t="shared" si="4"/>
        <v>10</v>
      </c>
      <c r="G18" s="177">
        <f>SUM(E18:F18)</f>
        <v>21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18</v>
      </c>
      <c r="F19" s="176">
        <f t="shared" si="4"/>
        <v>13</v>
      </c>
      <c r="G19" s="177">
        <f>SUM(E19:F19)</f>
        <v>31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7</v>
      </c>
      <c r="F20" s="176">
        <f t="shared" si="4"/>
        <v>8</v>
      </c>
      <c r="G20" s="177">
        <f>SUM(F20+E20)</f>
        <v>15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12</v>
      </c>
      <c r="F21" s="178">
        <f t="shared" si="4"/>
        <v>16</v>
      </c>
      <c r="G21" s="179">
        <f>SUM(E21:F21)</f>
        <v>28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1125</v>
      </c>
      <c r="C29" s="189">
        <f>C8</f>
        <v>1150</v>
      </c>
      <c r="D29" s="190">
        <f>D8</f>
        <v>2275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1125</v>
      </c>
      <c r="C30" s="189">
        <f>F8</f>
        <v>1151</v>
      </c>
      <c r="D30" s="190">
        <f>G8</f>
        <v>2276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1126</v>
      </c>
      <c r="C31" s="189">
        <f>I8</f>
        <v>1151</v>
      </c>
      <c r="D31" s="190">
        <f aca="true" t="shared" si="5" ref="D31:D40">B31+C31</f>
        <v>2277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1122</v>
      </c>
      <c r="C32" s="189">
        <f>L8</f>
        <v>1149</v>
      </c>
      <c r="D32" s="190">
        <f t="shared" si="5"/>
        <v>2271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1121</v>
      </c>
      <c r="C33" s="189">
        <f>O8</f>
        <v>1146</v>
      </c>
      <c r="D33" s="190">
        <f t="shared" si="5"/>
        <v>2267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1117</v>
      </c>
      <c r="C34" s="189">
        <f>R8</f>
        <v>1145</v>
      </c>
      <c r="D34" s="190">
        <f t="shared" si="5"/>
        <v>2262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1115</v>
      </c>
      <c r="C35" s="189">
        <f>U8</f>
        <v>1148</v>
      </c>
      <c r="D35" s="190">
        <f t="shared" si="5"/>
        <v>2263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1116</v>
      </c>
      <c r="C36" s="189">
        <f>X8</f>
        <v>1147</v>
      </c>
      <c r="D36" s="190">
        <f t="shared" si="5"/>
        <v>2263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1115</v>
      </c>
      <c r="C37" s="189">
        <f>AA8</f>
        <v>1146</v>
      </c>
      <c r="D37" s="190">
        <f t="shared" si="5"/>
        <v>2261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1113</v>
      </c>
      <c r="C38" s="189">
        <f>AD8</f>
        <v>1142</v>
      </c>
      <c r="D38" s="190">
        <f t="shared" si="5"/>
        <v>2255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1112</v>
      </c>
      <c r="C39" s="189">
        <f>AG8</f>
        <v>1140</v>
      </c>
      <c r="D39" s="190">
        <f t="shared" si="5"/>
        <v>2252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1111</v>
      </c>
      <c r="C40" s="193">
        <f>AJ8</f>
        <v>1138</v>
      </c>
      <c r="D40" s="194">
        <f t="shared" si="5"/>
        <v>2249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zoomScale="75" zoomScaleNormal="75" zoomScalePageLayoutView="0" workbookViewId="0" topLeftCell="A7">
      <selection activeCell="G42" sqref="G42"/>
    </sheetView>
  </sheetViews>
  <sheetFormatPr defaultColWidth="9.00390625" defaultRowHeight="12.75"/>
  <cols>
    <col min="1" max="1" width="17.625" style="3" customWidth="1"/>
    <col min="2" max="4" width="5.625" style="3" customWidth="1"/>
    <col min="5" max="6" width="8.875" style="3" customWidth="1"/>
    <col min="7" max="7" width="9.875" style="3" bestFit="1" customWidth="1"/>
    <col min="8" max="9" width="8.875" style="3" customWidth="1"/>
    <col min="10" max="10" width="9.875" style="3" bestFit="1" customWidth="1"/>
    <col min="11" max="12" width="8.875" style="3" customWidth="1"/>
    <col min="13" max="13" width="9.00390625" style="3" bestFit="1" customWidth="1"/>
    <col min="14" max="15" width="8.875" style="3" customWidth="1"/>
    <col min="16" max="16" width="9.00390625" style="3" bestFit="1" customWidth="1"/>
    <col min="17" max="18" width="8.875" style="3" customWidth="1"/>
    <col min="19" max="19" width="9.875" style="3" bestFit="1" customWidth="1"/>
    <col min="20" max="21" width="8.875" style="3" customWidth="1"/>
    <col min="22" max="22" width="8.875" style="3" bestFit="1" customWidth="1"/>
    <col min="23" max="24" width="8.875" style="3" customWidth="1"/>
    <col min="25" max="25" width="8.875" style="3" bestFit="1" customWidth="1"/>
    <col min="26" max="27" width="8.875" style="3" customWidth="1"/>
    <col min="28" max="28" width="9.875" style="3" bestFit="1" customWidth="1"/>
    <col min="29" max="30" width="8.875" style="3" customWidth="1"/>
    <col min="31" max="31" width="9.875" style="3" bestFit="1" customWidth="1"/>
    <col min="32" max="33" width="8.875" style="3" customWidth="1"/>
    <col min="34" max="34" width="8.75390625" style="3" bestFit="1" customWidth="1"/>
    <col min="35" max="36" width="8.875" style="3" customWidth="1"/>
    <col min="37" max="37" width="8.75390625" style="3" bestFit="1" customWidth="1"/>
    <col min="38" max="16384" width="9.125" style="3" customWidth="1"/>
  </cols>
  <sheetData>
    <row r="1" spans="1:37" ht="12.75">
      <c r="A1" s="1"/>
      <c r="B1" s="205" t="s">
        <v>0</v>
      </c>
      <c r="C1" s="204"/>
      <c r="D1" s="206"/>
      <c r="E1" s="204" t="s">
        <v>1</v>
      </c>
      <c r="F1" s="204"/>
      <c r="G1" s="204"/>
      <c r="H1" s="205" t="s">
        <v>2</v>
      </c>
      <c r="I1" s="204"/>
      <c r="J1" s="206"/>
      <c r="K1" s="205" t="s">
        <v>3</v>
      </c>
      <c r="L1" s="204"/>
      <c r="M1" s="206"/>
      <c r="N1" s="205" t="s">
        <v>4</v>
      </c>
      <c r="O1" s="204"/>
      <c r="P1" s="206"/>
      <c r="Q1" s="205" t="s">
        <v>5</v>
      </c>
      <c r="R1" s="204"/>
      <c r="S1" s="206"/>
      <c r="T1" s="205" t="s">
        <v>20</v>
      </c>
      <c r="U1" s="204"/>
      <c r="V1" s="206"/>
      <c r="W1" s="205" t="s">
        <v>6</v>
      </c>
      <c r="X1" s="204"/>
      <c r="Y1" s="206"/>
      <c r="Z1" s="205" t="s">
        <v>7</v>
      </c>
      <c r="AA1" s="204"/>
      <c r="AB1" s="206"/>
      <c r="AC1" s="204" t="s">
        <v>8</v>
      </c>
      <c r="AD1" s="204"/>
      <c r="AE1" s="204"/>
      <c r="AF1" s="205" t="s">
        <v>9</v>
      </c>
      <c r="AG1" s="204"/>
      <c r="AH1" s="206"/>
      <c r="AI1" s="204" t="s">
        <v>10</v>
      </c>
      <c r="AJ1" s="204"/>
      <c r="AK1" s="206"/>
    </row>
    <row r="2" spans="1:37" ht="12.75">
      <c r="A2" s="2"/>
      <c r="B2" s="14" t="s">
        <v>16</v>
      </c>
      <c r="C2" s="15" t="s">
        <v>17</v>
      </c>
      <c r="D2" s="16" t="s">
        <v>19</v>
      </c>
      <c r="E2" s="10" t="s">
        <v>16</v>
      </c>
      <c r="F2" s="10" t="s">
        <v>17</v>
      </c>
      <c r="G2" s="10" t="s">
        <v>19</v>
      </c>
      <c r="H2" s="8" t="s">
        <v>16</v>
      </c>
      <c r="I2" s="10" t="s">
        <v>17</v>
      </c>
      <c r="J2" s="9" t="s">
        <v>19</v>
      </c>
      <c r="K2" s="8" t="s">
        <v>16</v>
      </c>
      <c r="L2" s="10" t="s">
        <v>17</v>
      </c>
      <c r="M2" s="9" t="s">
        <v>19</v>
      </c>
      <c r="N2" s="8" t="s">
        <v>16</v>
      </c>
      <c r="O2" s="10" t="s">
        <v>17</v>
      </c>
      <c r="P2" s="9" t="s">
        <v>19</v>
      </c>
      <c r="Q2" s="8" t="s">
        <v>16</v>
      </c>
      <c r="R2" s="10" t="s">
        <v>17</v>
      </c>
      <c r="S2" s="9" t="s">
        <v>19</v>
      </c>
      <c r="T2" s="2" t="s">
        <v>16</v>
      </c>
      <c r="U2" s="3" t="s">
        <v>17</v>
      </c>
      <c r="V2" s="9" t="s">
        <v>19</v>
      </c>
      <c r="W2" s="2" t="s">
        <v>16</v>
      </c>
      <c r="X2" s="3" t="s">
        <v>17</v>
      </c>
      <c r="Y2" s="9" t="s">
        <v>19</v>
      </c>
      <c r="Z2" s="2" t="s">
        <v>16</v>
      </c>
      <c r="AA2" s="3" t="s">
        <v>17</v>
      </c>
      <c r="AB2" s="9" t="s">
        <v>19</v>
      </c>
      <c r="AC2" s="3" t="s">
        <v>16</v>
      </c>
      <c r="AD2" s="3" t="s">
        <v>17</v>
      </c>
      <c r="AE2" s="10" t="s">
        <v>19</v>
      </c>
      <c r="AF2" s="2" t="s">
        <v>16</v>
      </c>
      <c r="AG2" s="3" t="s">
        <v>17</v>
      </c>
      <c r="AH2" s="9" t="s">
        <v>19</v>
      </c>
      <c r="AI2" s="3" t="s">
        <v>16</v>
      </c>
      <c r="AJ2" s="3" t="s">
        <v>17</v>
      </c>
      <c r="AK2" s="9" t="s">
        <v>19</v>
      </c>
    </row>
    <row r="3" spans="1:41" ht="43.5" customHeight="1">
      <c r="A3" s="22" t="s">
        <v>18</v>
      </c>
      <c r="B3" s="12">
        <f>'pohyb obyv 98'!AI8</f>
        <v>1260</v>
      </c>
      <c r="C3" s="13">
        <f>'pohyb obyv 98'!AJ8</f>
        <v>1275</v>
      </c>
      <c r="D3" s="26">
        <f aca="true" t="shared" si="0" ref="D3:D8">B3+C3</f>
        <v>2535</v>
      </c>
      <c r="E3" s="43">
        <f>B8</f>
        <v>1259</v>
      </c>
      <c r="F3" s="43">
        <f>C8</f>
        <v>1269</v>
      </c>
      <c r="G3" s="44">
        <f aca="true" t="shared" si="1" ref="G3:G8">E3+F3</f>
        <v>2528</v>
      </c>
      <c r="H3" s="45">
        <f>E8</f>
        <v>1259</v>
      </c>
      <c r="I3" s="43">
        <f>F8</f>
        <v>1270</v>
      </c>
      <c r="J3" s="26">
        <f aca="true" t="shared" si="2" ref="J3:J8">H3+I3</f>
        <v>2529</v>
      </c>
      <c r="K3" s="45">
        <f>H8</f>
        <v>1259</v>
      </c>
      <c r="L3" s="43">
        <f>I8</f>
        <v>1270</v>
      </c>
      <c r="M3" s="26">
        <f aca="true" t="shared" si="3" ref="M3:M8">K3+L3</f>
        <v>2529</v>
      </c>
      <c r="N3" s="45">
        <f>K8</f>
        <v>1259</v>
      </c>
      <c r="O3" s="43">
        <f>L8</f>
        <v>1268</v>
      </c>
      <c r="P3" s="26">
        <f aca="true" t="shared" si="4" ref="P3:P8">N3+O3</f>
        <v>2527</v>
      </c>
      <c r="Q3" s="45">
        <f>N8</f>
        <v>1257</v>
      </c>
      <c r="R3" s="43">
        <f>O8</f>
        <v>1268</v>
      </c>
      <c r="S3" s="26">
        <f aca="true" t="shared" si="5" ref="S3:S8">Q3+R3</f>
        <v>2525</v>
      </c>
      <c r="T3" s="45">
        <f>Q8</f>
        <v>1259</v>
      </c>
      <c r="U3" s="43">
        <f>R8</f>
        <v>1271</v>
      </c>
      <c r="V3" s="26">
        <f aca="true" t="shared" si="6" ref="V3:V8">T3+U3</f>
        <v>2530</v>
      </c>
      <c r="W3" s="45">
        <f>T8</f>
        <v>1260</v>
      </c>
      <c r="X3" s="43">
        <f>U8</f>
        <v>1268</v>
      </c>
      <c r="Y3" s="26">
        <f aca="true" t="shared" si="7" ref="Y3:Y8">W3+X3</f>
        <v>2528</v>
      </c>
      <c r="Z3" s="45">
        <f>W8</f>
        <v>1262</v>
      </c>
      <c r="AA3" s="43">
        <f>X8</f>
        <v>1263</v>
      </c>
      <c r="AB3" s="26">
        <f aca="true" t="shared" si="8" ref="AB3:AB8">Z3+AA3</f>
        <v>2525</v>
      </c>
      <c r="AC3" s="43">
        <f>Z8</f>
        <v>1265</v>
      </c>
      <c r="AD3" s="43">
        <f>AA8</f>
        <v>1261</v>
      </c>
      <c r="AE3" s="44">
        <f aca="true" t="shared" si="9" ref="AE3:AE8">AC3+AD3</f>
        <v>2526</v>
      </c>
      <c r="AF3" s="45">
        <f>AC8</f>
        <v>1266</v>
      </c>
      <c r="AG3" s="43">
        <f>AD8</f>
        <v>1262</v>
      </c>
      <c r="AH3" s="26">
        <f aca="true" t="shared" si="10" ref="AH3:AH8">AF3+AG3</f>
        <v>2528</v>
      </c>
      <c r="AI3" s="43">
        <f>AF8</f>
        <v>1266</v>
      </c>
      <c r="AJ3" s="43">
        <f>AG8</f>
        <v>1259</v>
      </c>
      <c r="AK3" s="26">
        <f aca="true" t="shared" si="11" ref="AK3:AK8">AI3+AJ3</f>
        <v>2525</v>
      </c>
      <c r="AL3" s="11"/>
      <c r="AM3" s="11"/>
      <c r="AN3" s="11"/>
      <c r="AO3" s="11"/>
    </row>
    <row r="4" spans="1:38" ht="12.75">
      <c r="A4" s="2" t="s">
        <v>11</v>
      </c>
      <c r="B4" s="12">
        <v>1</v>
      </c>
      <c r="C4" s="13">
        <v>0</v>
      </c>
      <c r="D4" s="26">
        <f t="shared" si="0"/>
        <v>1</v>
      </c>
      <c r="E4" s="13">
        <v>1</v>
      </c>
      <c r="F4" s="13">
        <v>1</v>
      </c>
      <c r="G4" s="44">
        <f t="shared" si="1"/>
        <v>2</v>
      </c>
      <c r="H4" s="12">
        <v>2</v>
      </c>
      <c r="I4" s="13">
        <v>0</v>
      </c>
      <c r="J4" s="26">
        <f t="shared" si="2"/>
        <v>2</v>
      </c>
      <c r="K4" s="12">
        <v>0</v>
      </c>
      <c r="L4" s="13">
        <v>2</v>
      </c>
      <c r="M4" s="26">
        <f t="shared" si="3"/>
        <v>2</v>
      </c>
      <c r="N4" s="12">
        <v>1</v>
      </c>
      <c r="O4" s="13">
        <v>1</v>
      </c>
      <c r="P4" s="26">
        <f t="shared" si="4"/>
        <v>2</v>
      </c>
      <c r="Q4" s="12">
        <v>1</v>
      </c>
      <c r="R4" s="13">
        <v>1</v>
      </c>
      <c r="S4" s="26">
        <f t="shared" si="5"/>
        <v>2</v>
      </c>
      <c r="T4" s="12">
        <v>2</v>
      </c>
      <c r="U4" s="13">
        <v>0</v>
      </c>
      <c r="V4" s="26">
        <f t="shared" si="6"/>
        <v>2</v>
      </c>
      <c r="W4" s="12">
        <v>3</v>
      </c>
      <c r="X4" s="13">
        <v>1</v>
      </c>
      <c r="Y4" s="26">
        <f t="shared" si="7"/>
        <v>4</v>
      </c>
      <c r="Z4" s="12">
        <v>2</v>
      </c>
      <c r="AA4" s="13">
        <v>1</v>
      </c>
      <c r="AB4" s="26">
        <f t="shared" si="8"/>
        <v>3</v>
      </c>
      <c r="AC4" s="13">
        <v>1</v>
      </c>
      <c r="AD4" s="13">
        <v>2</v>
      </c>
      <c r="AE4" s="44">
        <f t="shared" si="9"/>
        <v>3</v>
      </c>
      <c r="AF4" s="12">
        <v>1</v>
      </c>
      <c r="AG4" s="13">
        <v>0</v>
      </c>
      <c r="AH4" s="26">
        <f t="shared" si="10"/>
        <v>1</v>
      </c>
      <c r="AI4" s="13">
        <v>1</v>
      </c>
      <c r="AJ4" s="13">
        <v>0</v>
      </c>
      <c r="AK4" s="26">
        <f t="shared" si="11"/>
        <v>1</v>
      </c>
      <c r="AL4" s="13">
        <f>SUM(AI4+AF4+AC4+Z4+W4+T4+Q4+N4+K4+H4+E4+B4)</f>
        <v>16</v>
      </c>
    </row>
    <row r="5" spans="1:37" ht="12.75">
      <c r="A5" s="2" t="s">
        <v>12</v>
      </c>
      <c r="B5" s="12">
        <v>1</v>
      </c>
      <c r="C5" s="13">
        <v>2</v>
      </c>
      <c r="D5" s="26">
        <f t="shared" si="0"/>
        <v>3</v>
      </c>
      <c r="E5" s="13">
        <v>1</v>
      </c>
      <c r="F5" s="13">
        <v>0</v>
      </c>
      <c r="G5" s="44">
        <f t="shared" si="1"/>
        <v>1</v>
      </c>
      <c r="H5" s="12">
        <v>2</v>
      </c>
      <c r="I5" s="13">
        <v>0</v>
      </c>
      <c r="J5" s="26">
        <f t="shared" si="2"/>
        <v>2</v>
      </c>
      <c r="K5" s="12">
        <v>0</v>
      </c>
      <c r="L5" s="13">
        <v>3</v>
      </c>
      <c r="M5" s="26">
        <f t="shared" si="3"/>
        <v>3</v>
      </c>
      <c r="N5" s="12">
        <v>2</v>
      </c>
      <c r="O5" s="13">
        <v>2</v>
      </c>
      <c r="P5" s="26">
        <f t="shared" si="4"/>
        <v>4</v>
      </c>
      <c r="Q5" s="12">
        <v>1</v>
      </c>
      <c r="R5" s="13">
        <v>2</v>
      </c>
      <c r="S5" s="26">
        <f t="shared" si="5"/>
        <v>3</v>
      </c>
      <c r="T5" s="12">
        <v>1</v>
      </c>
      <c r="U5" s="13">
        <v>1</v>
      </c>
      <c r="V5" s="26">
        <f t="shared" si="6"/>
        <v>2</v>
      </c>
      <c r="W5" s="12">
        <v>1</v>
      </c>
      <c r="X5" s="13">
        <v>2</v>
      </c>
      <c r="Y5" s="26">
        <f t="shared" si="7"/>
        <v>3</v>
      </c>
      <c r="Z5" s="12">
        <v>0</v>
      </c>
      <c r="AA5" s="13">
        <v>2</v>
      </c>
      <c r="AB5" s="26">
        <f t="shared" si="8"/>
        <v>2</v>
      </c>
      <c r="AC5" s="13">
        <v>0</v>
      </c>
      <c r="AD5" s="13">
        <v>1</v>
      </c>
      <c r="AE5" s="44">
        <f t="shared" si="9"/>
        <v>1</v>
      </c>
      <c r="AF5" s="12">
        <v>1</v>
      </c>
      <c r="AG5" s="13">
        <v>3</v>
      </c>
      <c r="AH5" s="26">
        <f t="shared" si="10"/>
        <v>4</v>
      </c>
      <c r="AI5" s="13">
        <v>4</v>
      </c>
      <c r="AJ5" s="13">
        <v>3</v>
      </c>
      <c r="AK5" s="26">
        <f t="shared" si="11"/>
        <v>7</v>
      </c>
    </row>
    <row r="6" spans="1:37" ht="12.75">
      <c r="A6" s="2" t="s">
        <v>13</v>
      </c>
      <c r="B6" s="12">
        <v>0</v>
      </c>
      <c r="C6" s="13">
        <v>0</v>
      </c>
      <c r="D6" s="26">
        <f t="shared" si="0"/>
        <v>0</v>
      </c>
      <c r="E6" s="13">
        <v>0</v>
      </c>
      <c r="F6" s="13">
        <v>0</v>
      </c>
      <c r="G6" s="44">
        <f t="shared" si="1"/>
        <v>0</v>
      </c>
      <c r="H6" s="12">
        <v>0</v>
      </c>
      <c r="I6" s="13">
        <v>0</v>
      </c>
      <c r="J6" s="26">
        <f t="shared" si="2"/>
        <v>0</v>
      </c>
      <c r="K6" s="12">
        <v>0</v>
      </c>
      <c r="L6" s="13">
        <v>1</v>
      </c>
      <c r="M6" s="26">
        <f t="shared" si="3"/>
        <v>1</v>
      </c>
      <c r="N6" s="12">
        <v>0</v>
      </c>
      <c r="O6" s="13">
        <v>1</v>
      </c>
      <c r="P6" s="26">
        <f t="shared" si="4"/>
        <v>1</v>
      </c>
      <c r="Q6" s="12">
        <v>2</v>
      </c>
      <c r="R6" s="13">
        <v>4</v>
      </c>
      <c r="S6" s="26">
        <f t="shared" si="5"/>
        <v>6</v>
      </c>
      <c r="T6" s="12">
        <v>0</v>
      </c>
      <c r="U6" s="13">
        <v>0</v>
      </c>
      <c r="V6" s="26">
        <f t="shared" si="6"/>
        <v>0</v>
      </c>
      <c r="W6" s="12">
        <v>1</v>
      </c>
      <c r="X6" s="13">
        <v>0</v>
      </c>
      <c r="Y6" s="26">
        <f t="shared" si="7"/>
        <v>1</v>
      </c>
      <c r="Z6" s="12">
        <v>1</v>
      </c>
      <c r="AA6" s="13">
        <v>0</v>
      </c>
      <c r="AB6" s="26">
        <f t="shared" si="8"/>
        <v>1</v>
      </c>
      <c r="AC6" s="13">
        <v>1</v>
      </c>
      <c r="AD6" s="13">
        <v>1</v>
      </c>
      <c r="AE6" s="44">
        <f t="shared" si="9"/>
        <v>2</v>
      </c>
      <c r="AF6" s="12">
        <v>0</v>
      </c>
      <c r="AG6" s="13">
        <v>0</v>
      </c>
      <c r="AH6" s="26">
        <f t="shared" si="10"/>
        <v>0</v>
      </c>
      <c r="AI6" s="13">
        <v>3</v>
      </c>
      <c r="AJ6" s="13">
        <v>4</v>
      </c>
      <c r="AK6" s="26">
        <f t="shared" si="11"/>
        <v>7</v>
      </c>
    </row>
    <row r="7" spans="1:37" ht="12.75">
      <c r="A7" s="2" t="s">
        <v>14</v>
      </c>
      <c r="B7" s="12">
        <v>1</v>
      </c>
      <c r="C7" s="13">
        <v>4</v>
      </c>
      <c r="D7" s="26">
        <f t="shared" si="0"/>
        <v>5</v>
      </c>
      <c r="E7" s="13">
        <v>0</v>
      </c>
      <c r="F7" s="13">
        <v>0</v>
      </c>
      <c r="G7" s="44">
        <f>F7</f>
        <v>0</v>
      </c>
      <c r="H7" s="12">
        <v>0</v>
      </c>
      <c r="I7" s="13">
        <v>0</v>
      </c>
      <c r="J7" s="26">
        <f t="shared" si="2"/>
        <v>0</v>
      </c>
      <c r="K7" s="12">
        <v>0</v>
      </c>
      <c r="L7" s="13">
        <v>2</v>
      </c>
      <c r="M7" s="26">
        <f t="shared" si="3"/>
        <v>2</v>
      </c>
      <c r="N7" s="12">
        <v>1</v>
      </c>
      <c r="O7" s="13">
        <v>0</v>
      </c>
      <c r="P7" s="26">
        <f t="shared" si="4"/>
        <v>1</v>
      </c>
      <c r="Q7" s="12">
        <v>0</v>
      </c>
      <c r="R7" s="13">
        <v>0</v>
      </c>
      <c r="S7" s="26">
        <f t="shared" si="5"/>
        <v>0</v>
      </c>
      <c r="T7" s="12">
        <v>0</v>
      </c>
      <c r="U7" s="13">
        <v>2</v>
      </c>
      <c r="V7" s="26">
        <f t="shared" si="6"/>
        <v>2</v>
      </c>
      <c r="W7" s="12">
        <v>1</v>
      </c>
      <c r="X7" s="13">
        <v>4</v>
      </c>
      <c r="Y7" s="26">
        <f t="shared" si="7"/>
        <v>5</v>
      </c>
      <c r="Z7" s="12">
        <v>0</v>
      </c>
      <c r="AA7" s="13">
        <v>1</v>
      </c>
      <c r="AB7" s="26">
        <f t="shared" si="8"/>
        <v>1</v>
      </c>
      <c r="AC7" s="13">
        <v>1</v>
      </c>
      <c r="AD7" s="13">
        <v>1</v>
      </c>
      <c r="AE7" s="44">
        <f t="shared" si="9"/>
        <v>2</v>
      </c>
      <c r="AF7" s="12">
        <v>0</v>
      </c>
      <c r="AG7" s="13">
        <v>0</v>
      </c>
      <c r="AH7" s="26">
        <f t="shared" si="10"/>
        <v>0</v>
      </c>
      <c r="AI7" s="13">
        <v>2</v>
      </c>
      <c r="AJ7" s="13">
        <v>1</v>
      </c>
      <c r="AK7" s="26">
        <f t="shared" si="11"/>
        <v>3</v>
      </c>
    </row>
    <row r="8" spans="1:37" ht="43.5" customHeight="1">
      <c r="A8" s="23" t="s">
        <v>15</v>
      </c>
      <c r="B8" s="31">
        <f>B3+B4-B5+B6-B7</f>
        <v>1259</v>
      </c>
      <c r="C8" s="32">
        <f aca="true" t="shared" si="12" ref="C8:AD8">C3+C4-C5+C6-C7</f>
        <v>1269</v>
      </c>
      <c r="D8" s="27">
        <f t="shared" si="0"/>
        <v>2528</v>
      </c>
      <c r="E8" s="32">
        <f t="shared" si="12"/>
        <v>1259</v>
      </c>
      <c r="F8" s="32">
        <f t="shared" si="12"/>
        <v>1270</v>
      </c>
      <c r="G8" s="33">
        <f t="shared" si="1"/>
        <v>2529</v>
      </c>
      <c r="H8" s="31">
        <f t="shared" si="12"/>
        <v>1259</v>
      </c>
      <c r="I8" s="32">
        <f t="shared" si="12"/>
        <v>1270</v>
      </c>
      <c r="J8" s="27">
        <f t="shared" si="2"/>
        <v>2529</v>
      </c>
      <c r="K8" s="31">
        <f t="shared" si="12"/>
        <v>1259</v>
      </c>
      <c r="L8" s="32">
        <f t="shared" si="12"/>
        <v>1268</v>
      </c>
      <c r="M8" s="27">
        <f t="shared" si="3"/>
        <v>2527</v>
      </c>
      <c r="N8" s="31">
        <f t="shared" si="12"/>
        <v>1257</v>
      </c>
      <c r="O8" s="32">
        <f t="shared" si="12"/>
        <v>1268</v>
      </c>
      <c r="P8" s="27">
        <f t="shared" si="4"/>
        <v>2525</v>
      </c>
      <c r="Q8" s="31">
        <f t="shared" si="12"/>
        <v>1259</v>
      </c>
      <c r="R8" s="32">
        <f t="shared" si="12"/>
        <v>1271</v>
      </c>
      <c r="S8" s="27">
        <f t="shared" si="5"/>
        <v>2530</v>
      </c>
      <c r="T8" s="31">
        <f t="shared" si="12"/>
        <v>1260</v>
      </c>
      <c r="U8" s="32">
        <f t="shared" si="12"/>
        <v>1268</v>
      </c>
      <c r="V8" s="27">
        <f t="shared" si="6"/>
        <v>2528</v>
      </c>
      <c r="W8" s="31">
        <f t="shared" si="12"/>
        <v>1262</v>
      </c>
      <c r="X8" s="32">
        <f t="shared" si="12"/>
        <v>1263</v>
      </c>
      <c r="Y8" s="27">
        <f t="shared" si="7"/>
        <v>2525</v>
      </c>
      <c r="Z8" s="31">
        <f t="shared" si="12"/>
        <v>1265</v>
      </c>
      <c r="AA8" s="32">
        <f t="shared" si="12"/>
        <v>1261</v>
      </c>
      <c r="AB8" s="27">
        <f t="shared" si="8"/>
        <v>2526</v>
      </c>
      <c r="AC8" s="32">
        <f t="shared" si="12"/>
        <v>1266</v>
      </c>
      <c r="AD8" s="32">
        <f t="shared" si="12"/>
        <v>1262</v>
      </c>
      <c r="AE8" s="33">
        <f t="shared" si="9"/>
        <v>2528</v>
      </c>
      <c r="AF8" s="31">
        <f>AF3+AF4-AF5+AF6-AF7</f>
        <v>1266</v>
      </c>
      <c r="AG8" s="32">
        <f>AG3+AG4-AG5+AG6-AG7</f>
        <v>1259</v>
      </c>
      <c r="AH8" s="27">
        <f t="shared" si="10"/>
        <v>2525</v>
      </c>
      <c r="AI8" s="32">
        <f>AI3+AI4-AI5+AI6-AI7</f>
        <v>1264</v>
      </c>
      <c r="AJ8" s="32">
        <f>AJ3+AJ4-AJ5+AJ6-AJ7</f>
        <v>1259</v>
      </c>
      <c r="AK8" s="27">
        <f t="shared" si="11"/>
        <v>2523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ht="30" customHeight="1">
      <c r="A10" s="24" t="s">
        <v>21</v>
      </c>
      <c r="B10" s="37">
        <f>B8-B3</f>
        <v>-1</v>
      </c>
      <c r="C10" s="38">
        <f>C8-C3</f>
        <v>-6</v>
      </c>
      <c r="D10" s="29">
        <f>C10+B10</f>
        <v>-7</v>
      </c>
      <c r="E10" s="38">
        <f>E8-E3</f>
        <v>0</v>
      </c>
      <c r="F10" s="38">
        <f>F8-F3</f>
        <v>1</v>
      </c>
      <c r="G10" s="39">
        <f>F10+E10</f>
        <v>1</v>
      </c>
      <c r="H10" s="37">
        <f>H8-H3</f>
        <v>0</v>
      </c>
      <c r="I10" s="38">
        <f>I8-I3</f>
        <v>0</v>
      </c>
      <c r="J10" s="29">
        <f>I10+H10</f>
        <v>0</v>
      </c>
      <c r="K10" s="37">
        <f>K8-K3</f>
        <v>0</v>
      </c>
      <c r="L10" s="38">
        <f>L8-L3</f>
        <v>-2</v>
      </c>
      <c r="M10" s="29">
        <f>L10+K10</f>
        <v>-2</v>
      </c>
      <c r="N10" s="37">
        <f>N8-N3</f>
        <v>-2</v>
      </c>
      <c r="O10" s="38">
        <f>O8-O3</f>
        <v>0</v>
      </c>
      <c r="P10" s="29">
        <f>O10+N10</f>
        <v>-2</v>
      </c>
      <c r="Q10" s="37">
        <f>Q8-Q3</f>
        <v>2</v>
      </c>
      <c r="R10" s="38">
        <f>R8-R3</f>
        <v>3</v>
      </c>
      <c r="S10" s="29">
        <f>R10+Q10</f>
        <v>5</v>
      </c>
      <c r="T10" s="37">
        <f>T8-T3</f>
        <v>1</v>
      </c>
      <c r="U10" s="38">
        <f>U8-U3</f>
        <v>-3</v>
      </c>
      <c r="V10" s="29">
        <f>U10+T10</f>
        <v>-2</v>
      </c>
      <c r="W10" s="37">
        <f>W8-W3</f>
        <v>2</v>
      </c>
      <c r="X10" s="38">
        <f>X8-X3</f>
        <v>-5</v>
      </c>
      <c r="Y10" s="29">
        <f>X10+W10</f>
        <v>-3</v>
      </c>
      <c r="Z10" s="37">
        <f>Z8-Z3</f>
        <v>3</v>
      </c>
      <c r="AA10" s="38">
        <f>AA8-AA3</f>
        <v>-2</v>
      </c>
      <c r="AB10" s="29">
        <f>AA10+Z10</f>
        <v>1</v>
      </c>
      <c r="AC10" s="38">
        <f>AC8-AC3</f>
        <v>1</v>
      </c>
      <c r="AD10" s="38">
        <f>AD8-AD3</f>
        <v>1</v>
      </c>
      <c r="AE10" s="39">
        <f>AD10+AC10</f>
        <v>2</v>
      </c>
      <c r="AF10" s="37">
        <f>AF8-AF3</f>
        <v>0</v>
      </c>
      <c r="AG10" s="38">
        <f>AG8-AG3</f>
        <v>-3</v>
      </c>
      <c r="AH10" s="29">
        <f>AG10+AF10</f>
        <v>-3</v>
      </c>
      <c r="AI10" s="38">
        <f>AI8-AI3</f>
        <v>-2</v>
      </c>
      <c r="AJ10" s="38">
        <f>AJ8-AJ3</f>
        <v>0</v>
      </c>
      <c r="AK10" s="29">
        <f>AJ10+AI10</f>
        <v>-2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1.0079428117553615</v>
      </c>
      <c r="D12" s="30"/>
      <c r="E12" s="41">
        <f>1</f>
        <v>1</v>
      </c>
      <c r="F12" s="41">
        <f>F8/E8</f>
        <v>1.0087370929308976</v>
      </c>
      <c r="G12" s="42"/>
      <c r="H12" s="40">
        <f>1</f>
        <v>1</v>
      </c>
      <c r="I12" s="41">
        <f>I8/H8</f>
        <v>1.0087370929308976</v>
      </c>
      <c r="J12" s="30"/>
      <c r="K12" s="40">
        <f>1</f>
        <v>1</v>
      </c>
      <c r="L12" s="41">
        <f>L8/K8</f>
        <v>1.0071485305798253</v>
      </c>
      <c r="M12" s="30"/>
      <c r="N12" s="40">
        <f>1</f>
        <v>1</v>
      </c>
      <c r="O12" s="41">
        <f>O8/N8</f>
        <v>1.0087509944311854</v>
      </c>
      <c r="P12" s="30"/>
      <c r="Q12" s="40">
        <f>1</f>
        <v>1</v>
      </c>
      <c r="R12" s="41">
        <f>R8/Q8</f>
        <v>1.0095313741064338</v>
      </c>
      <c r="S12" s="30"/>
      <c r="T12" s="40">
        <f>1</f>
        <v>1</v>
      </c>
      <c r="U12" s="41">
        <f>U8/T8</f>
        <v>1.0063492063492063</v>
      </c>
      <c r="V12" s="30"/>
      <c r="W12" s="40">
        <f>1</f>
        <v>1</v>
      </c>
      <c r="X12" s="41">
        <f>X8/W8</f>
        <v>1.0007923930269413</v>
      </c>
      <c r="Y12" s="30"/>
      <c r="Z12" s="40">
        <f>1</f>
        <v>1</v>
      </c>
      <c r="AA12" s="41">
        <f>AA8/Z8</f>
        <v>0.9968379446640316</v>
      </c>
      <c r="AB12" s="30"/>
      <c r="AC12" s="41">
        <f>1</f>
        <v>1</v>
      </c>
      <c r="AD12" s="41">
        <f>AD8/AC8</f>
        <v>0.9968404423380727</v>
      </c>
      <c r="AE12" s="42"/>
      <c r="AF12" s="40">
        <f>1</f>
        <v>1</v>
      </c>
      <c r="AG12" s="41">
        <f>AG8/AF8</f>
        <v>0.9944707740916272</v>
      </c>
      <c r="AH12" s="30"/>
      <c r="AI12" s="41">
        <f>1</f>
        <v>1</v>
      </c>
      <c r="AJ12" s="41">
        <f>AJ8/AI8</f>
        <v>0.9960443037974683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1</v>
      </c>
      <c r="F14" s="46">
        <f t="shared" si="13"/>
        <v>1.0007880220646177</v>
      </c>
      <c r="G14" s="47">
        <f t="shared" si="13"/>
        <v>1.0003955696202531</v>
      </c>
      <c r="H14" s="48">
        <f t="shared" si="13"/>
        <v>1</v>
      </c>
      <c r="I14" s="46">
        <f t="shared" si="13"/>
        <v>1</v>
      </c>
      <c r="J14" s="49">
        <f t="shared" si="13"/>
        <v>1</v>
      </c>
      <c r="K14" s="48">
        <f t="shared" si="13"/>
        <v>1</v>
      </c>
      <c r="L14" s="46">
        <f t="shared" si="13"/>
        <v>0.9984251968503937</v>
      </c>
      <c r="M14" s="49">
        <f t="shared" si="13"/>
        <v>0.9992091735863978</v>
      </c>
      <c r="N14" s="48">
        <f t="shared" si="13"/>
        <v>0.9984114376489277</v>
      </c>
      <c r="O14" s="46">
        <f t="shared" si="13"/>
        <v>1</v>
      </c>
      <c r="P14" s="49">
        <f t="shared" si="13"/>
        <v>0.999208547685002</v>
      </c>
      <c r="Q14" s="48">
        <f t="shared" si="13"/>
        <v>1.0015910898965792</v>
      </c>
      <c r="R14" s="46">
        <f t="shared" si="13"/>
        <v>1.002365930599369</v>
      </c>
      <c r="S14" s="49">
        <f t="shared" si="13"/>
        <v>1.001980198019802</v>
      </c>
      <c r="T14" s="48">
        <f t="shared" si="13"/>
        <v>1.0007942811755361</v>
      </c>
      <c r="U14" s="46">
        <f t="shared" si="13"/>
        <v>0.997639653815893</v>
      </c>
      <c r="V14" s="49">
        <f t="shared" si="13"/>
        <v>0.9992094861660079</v>
      </c>
      <c r="W14" s="48">
        <f t="shared" si="13"/>
        <v>1.0015873015873016</v>
      </c>
      <c r="X14" s="46">
        <f t="shared" si="13"/>
        <v>0.9960567823343849</v>
      </c>
      <c r="Y14" s="49">
        <f t="shared" si="13"/>
        <v>0.9988132911392406</v>
      </c>
      <c r="Z14" s="48">
        <f t="shared" si="13"/>
        <v>1.002377179080824</v>
      </c>
      <c r="AA14" s="46">
        <f t="shared" si="13"/>
        <v>0.9984164687252574</v>
      </c>
      <c r="AB14" s="49">
        <f t="shared" si="13"/>
        <v>1.0003960396039604</v>
      </c>
      <c r="AC14" s="46">
        <f t="shared" si="13"/>
        <v>1.000790513833992</v>
      </c>
      <c r="AD14" s="46">
        <f t="shared" si="13"/>
        <v>1.000793021411578</v>
      </c>
      <c r="AE14" s="47">
        <f t="shared" si="13"/>
        <v>1.0007917656373713</v>
      </c>
      <c r="AF14" s="48">
        <f t="shared" si="13"/>
        <v>1</v>
      </c>
      <c r="AG14" s="46">
        <f t="shared" si="13"/>
        <v>0.9976228209191759</v>
      </c>
      <c r="AH14" s="49">
        <f t="shared" si="13"/>
        <v>0.9988132911392406</v>
      </c>
      <c r="AI14" s="46">
        <f t="shared" si="13"/>
        <v>0.9984202211690363</v>
      </c>
      <c r="AJ14" s="46">
        <f t="shared" si="13"/>
        <v>1</v>
      </c>
      <c r="AK14" s="49">
        <f t="shared" si="13"/>
        <v>0.9992079207920792</v>
      </c>
    </row>
    <row r="15" spans="4:37" ht="12.75">
      <c r="D15" s="18"/>
      <c r="G15" s="18"/>
      <c r="J15" s="18"/>
      <c r="M15" s="18"/>
      <c r="P15" s="18"/>
      <c r="S15" s="18"/>
      <c r="V15" s="18"/>
      <c r="Y15" s="18"/>
      <c r="AB15" s="18"/>
      <c r="AE15" s="18"/>
      <c r="AH15" s="18"/>
      <c r="AK15" s="18"/>
    </row>
    <row r="16" spans="4:37" ht="12.75">
      <c r="D16" s="18"/>
      <c r="G16" s="18"/>
      <c r="J16" s="18"/>
      <c r="M16" s="18"/>
      <c r="P16" s="18"/>
      <c r="S16" s="18"/>
      <c r="V16" s="18"/>
      <c r="Y16" s="18"/>
      <c r="AB16" s="18"/>
      <c r="AE16" s="18"/>
      <c r="AH16" s="18"/>
      <c r="AK16" s="18"/>
    </row>
    <row r="17" spans="4:37" ht="12.75">
      <c r="D17" s="18"/>
      <c r="G17" s="18"/>
      <c r="J17" s="18"/>
      <c r="M17" s="18"/>
      <c r="P17" s="18"/>
      <c r="S17" s="18"/>
      <c r="V17" s="18"/>
      <c r="Y17" s="18"/>
      <c r="AB17" s="18"/>
      <c r="AE17" s="18"/>
      <c r="AH17" s="18"/>
      <c r="AK17" s="18"/>
    </row>
    <row r="18" spans="1:37" ht="12.75">
      <c r="A18" s="50" t="s">
        <v>24</v>
      </c>
      <c r="B18" s="6" t="s">
        <v>16</v>
      </c>
      <c r="C18" s="7" t="s">
        <v>17</v>
      </c>
      <c r="D18" s="7" t="s">
        <v>19</v>
      </c>
      <c r="F18" s="109"/>
      <c r="G18" s="110"/>
      <c r="H18" s="109"/>
      <c r="I18" s="109"/>
      <c r="J18" s="110"/>
      <c r="K18" s="109"/>
      <c r="L18" s="109"/>
      <c r="M18" s="110"/>
      <c r="N18" s="109"/>
      <c r="P18" s="18"/>
      <c r="S18" s="18"/>
      <c r="V18" s="18"/>
      <c r="Y18" s="18"/>
      <c r="AB18" s="18"/>
      <c r="AE18" s="18"/>
      <c r="AH18" s="18"/>
      <c r="AK18" s="18"/>
    </row>
    <row r="19" spans="1:37" ht="12.75">
      <c r="A19" s="17" t="s">
        <v>0</v>
      </c>
      <c r="B19" s="45">
        <f>B8</f>
        <v>1259</v>
      </c>
      <c r="C19" s="52">
        <f>C8</f>
        <v>1269</v>
      </c>
      <c r="D19" s="26">
        <f>D8</f>
        <v>2528</v>
      </c>
      <c r="F19" s="109"/>
      <c r="G19" s="110"/>
      <c r="H19" s="109"/>
      <c r="I19" s="109"/>
      <c r="J19" s="110"/>
      <c r="K19" s="109"/>
      <c r="L19" s="109"/>
      <c r="M19" s="110"/>
      <c r="N19" s="109"/>
      <c r="P19" s="18"/>
      <c r="S19" s="18"/>
      <c r="V19" s="18"/>
      <c r="Y19" s="18"/>
      <c r="AB19" s="18"/>
      <c r="AE19" s="18"/>
      <c r="AH19" s="18"/>
      <c r="AK19" s="18"/>
    </row>
    <row r="20" spans="1:37" ht="12.75">
      <c r="A20" s="17" t="s">
        <v>1</v>
      </c>
      <c r="B20" s="45">
        <f>E8</f>
        <v>1259</v>
      </c>
      <c r="C20" s="52">
        <f>F8</f>
        <v>1270</v>
      </c>
      <c r="D20" s="26">
        <f>G8</f>
        <v>2529</v>
      </c>
      <c r="F20" s="109"/>
      <c r="G20" s="110"/>
      <c r="H20" s="109"/>
      <c r="I20" s="109"/>
      <c r="J20" s="110"/>
      <c r="K20" s="109"/>
      <c r="L20" s="109"/>
      <c r="M20" s="110"/>
      <c r="N20" s="109"/>
      <c r="P20" s="18"/>
      <c r="S20" s="18"/>
      <c r="V20" s="18"/>
      <c r="Y20" s="18"/>
      <c r="AB20" s="18"/>
      <c r="AE20" s="18"/>
      <c r="AH20" s="18"/>
      <c r="AK20" s="18"/>
    </row>
    <row r="21" spans="1:37" ht="15.75">
      <c r="A21" s="17" t="s">
        <v>2</v>
      </c>
      <c r="B21" s="45">
        <f>H8</f>
        <v>1259</v>
      </c>
      <c r="C21" s="52">
        <f>I8</f>
        <v>1270</v>
      </c>
      <c r="D21" s="26">
        <f>B21+C21</f>
        <v>2529</v>
      </c>
      <c r="F21" s="114"/>
      <c r="G21" s="114"/>
      <c r="H21" s="114"/>
      <c r="I21" s="114"/>
      <c r="J21" s="114"/>
      <c r="K21" s="114"/>
      <c r="L21" s="114"/>
      <c r="M21" s="110"/>
      <c r="N21" s="109"/>
      <c r="P21" s="18"/>
      <c r="S21" s="18"/>
      <c r="V21" s="18"/>
      <c r="Y21" s="18"/>
      <c r="AB21" s="18"/>
      <c r="AE21" s="18"/>
      <c r="AH21" s="18"/>
      <c r="AK21" s="18"/>
    </row>
    <row r="22" spans="1:37" ht="12.75">
      <c r="A22" s="17" t="s">
        <v>3</v>
      </c>
      <c r="B22" s="45">
        <f>K8</f>
        <v>1259</v>
      </c>
      <c r="C22" s="52">
        <f>L8</f>
        <v>1268</v>
      </c>
      <c r="D22" s="26">
        <f aca="true" t="shared" si="14" ref="D22:D30">B22+C22</f>
        <v>2527</v>
      </c>
      <c r="F22" s="111"/>
      <c r="G22" s="111"/>
      <c r="H22" s="111"/>
      <c r="I22" s="111"/>
      <c r="J22" s="111"/>
      <c r="K22" s="111"/>
      <c r="L22" s="111"/>
      <c r="M22" s="110"/>
      <c r="N22" s="109"/>
      <c r="P22" s="18"/>
      <c r="S22" s="18"/>
      <c r="V22" s="18"/>
      <c r="Y22" s="18"/>
      <c r="AB22" s="18"/>
      <c r="AE22" s="18"/>
      <c r="AH22" s="18"/>
      <c r="AK22" s="18"/>
    </row>
    <row r="23" spans="1:37" ht="12.75">
      <c r="A23" s="17" t="s">
        <v>4</v>
      </c>
      <c r="B23" s="45">
        <f>N8</f>
        <v>1257</v>
      </c>
      <c r="C23" s="52">
        <f>O8</f>
        <v>1268</v>
      </c>
      <c r="D23" s="26">
        <f t="shared" si="14"/>
        <v>2525</v>
      </c>
      <c r="F23" s="115"/>
      <c r="G23" s="115"/>
      <c r="H23" s="115"/>
      <c r="I23" s="115"/>
      <c r="J23" s="112"/>
      <c r="K23" s="112"/>
      <c r="L23" s="113"/>
      <c r="M23" s="110"/>
      <c r="N23" s="109"/>
      <c r="P23" s="18"/>
      <c r="S23" s="18"/>
      <c r="V23" s="18"/>
      <c r="Y23" s="18"/>
      <c r="AB23" s="18"/>
      <c r="AE23" s="18"/>
      <c r="AH23" s="18"/>
      <c r="AK23" s="18"/>
    </row>
    <row r="24" spans="1:37" ht="12.75">
      <c r="A24" s="17" t="s">
        <v>5</v>
      </c>
      <c r="B24" s="45">
        <f>Q8</f>
        <v>1259</v>
      </c>
      <c r="C24" s="52">
        <f>R8</f>
        <v>1271</v>
      </c>
      <c r="D24" s="26">
        <f t="shared" si="14"/>
        <v>2530</v>
      </c>
      <c r="F24" s="115"/>
      <c r="G24" s="115"/>
      <c r="H24" s="115"/>
      <c r="I24" s="115"/>
      <c r="J24" s="112"/>
      <c r="K24" s="112"/>
      <c r="L24" s="113"/>
      <c r="M24" s="110"/>
      <c r="N24" s="109"/>
      <c r="P24" s="18"/>
      <c r="S24" s="18"/>
      <c r="V24" s="18"/>
      <c r="Y24" s="18"/>
      <c r="AB24" s="18"/>
      <c r="AE24" s="18"/>
      <c r="AH24" s="18"/>
      <c r="AK24" s="18"/>
    </row>
    <row r="25" spans="1:37" ht="12.75">
      <c r="A25" s="17" t="s">
        <v>20</v>
      </c>
      <c r="B25" s="45">
        <f>T8</f>
        <v>1260</v>
      </c>
      <c r="C25" s="52">
        <f>U8</f>
        <v>1268</v>
      </c>
      <c r="D25" s="26">
        <f t="shared" si="14"/>
        <v>2528</v>
      </c>
      <c r="F25" s="115"/>
      <c r="G25" s="115"/>
      <c r="H25" s="115"/>
      <c r="I25" s="115"/>
      <c r="J25" s="112"/>
      <c r="K25" s="112"/>
      <c r="L25" s="113"/>
      <c r="M25" s="110"/>
      <c r="N25" s="109"/>
      <c r="P25" s="18"/>
      <c r="S25" s="18"/>
      <c r="V25" s="18"/>
      <c r="Y25" s="18"/>
      <c r="AB25" s="18"/>
      <c r="AE25" s="18"/>
      <c r="AH25" s="18"/>
      <c r="AK25" s="18"/>
    </row>
    <row r="26" spans="1:37" ht="12.75">
      <c r="A26" s="17" t="s">
        <v>6</v>
      </c>
      <c r="B26" s="45">
        <f>W8</f>
        <v>1262</v>
      </c>
      <c r="C26" s="52">
        <f>X8</f>
        <v>1263</v>
      </c>
      <c r="D26" s="26">
        <f t="shared" si="14"/>
        <v>2525</v>
      </c>
      <c r="F26" s="115"/>
      <c r="G26" s="115"/>
      <c r="H26" s="115"/>
      <c r="I26" s="115"/>
      <c r="J26" s="112"/>
      <c r="K26" s="112"/>
      <c r="L26" s="113"/>
      <c r="M26" s="110"/>
      <c r="N26" s="109"/>
      <c r="P26" s="18"/>
      <c r="S26" s="18"/>
      <c r="V26" s="18"/>
      <c r="Y26" s="18"/>
      <c r="AB26" s="18"/>
      <c r="AE26" s="18"/>
      <c r="AH26" s="18"/>
      <c r="AK26" s="18"/>
    </row>
    <row r="27" spans="1:37" ht="12.75">
      <c r="A27" s="17" t="s">
        <v>7</v>
      </c>
      <c r="B27" s="45">
        <f>Z8</f>
        <v>1265</v>
      </c>
      <c r="C27" s="52">
        <f>AA8</f>
        <v>1261</v>
      </c>
      <c r="D27" s="26">
        <f t="shared" si="14"/>
        <v>2526</v>
      </c>
      <c r="G27" s="18"/>
      <c r="H27" s="54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17" t="s">
        <v>8</v>
      </c>
      <c r="B28" s="45">
        <f>AC8</f>
        <v>1266</v>
      </c>
      <c r="C28" s="52">
        <f>AD8</f>
        <v>1262</v>
      </c>
      <c r="D28" s="26">
        <f t="shared" si="14"/>
        <v>2528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17" t="s">
        <v>9</v>
      </c>
      <c r="B29" s="45">
        <f>AF8</f>
        <v>1266</v>
      </c>
      <c r="C29" s="52">
        <f>AG8</f>
        <v>1259</v>
      </c>
      <c r="D29" s="26">
        <f t="shared" si="14"/>
        <v>2525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51" t="s">
        <v>10</v>
      </c>
      <c r="B30" s="31">
        <f>AI8</f>
        <v>1264</v>
      </c>
      <c r="C30" s="53">
        <f>AJ8</f>
        <v>1259</v>
      </c>
      <c r="D30" s="27">
        <f t="shared" si="14"/>
        <v>2523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4:37" ht="12.75">
      <c r="D31" s="18"/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4:37" ht="12.75">
      <c r="D32" s="18"/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4:37" ht="12.75">
      <c r="D33" s="18"/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4:37" ht="12.75">
      <c r="D34" s="18"/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4:37" ht="12.75">
      <c r="D35" s="18"/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4:37" ht="13.5" thickBot="1">
      <c r="D36" s="18"/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5.75">
      <c r="A37" s="199" t="s">
        <v>30</v>
      </c>
      <c r="B37" s="200"/>
      <c r="C37" s="200"/>
      <c r="D37" s="200"/>
      <c r="E37" s="200"/>
      <c r="F37" s="200"/>
      <c r="G37" s="201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202"/>
      <c r="B38" s="203"/>
      <c r="C38" s="203"/>
      <c r="D38" s="203"/>
      <c r="E38" s="88" t="s">
        <v>16</v>
      </c>
      <c r="F38" s="88" t="s">
        <v>17</v>
      </c>
      <c r="G38" s="104" t="s">
        <v>19</v>
      </c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7" ht="12.75">
      <c r="A39" s="195" t="s">
        <v>11</v>
      </c>
      <c r="B39" s="196"/>
      <c r="C39" s="196"/>
      <c r="D39" s="196"/>
      <c r="E39" s="89">
        <f aca="true" t="shared" si="15" ref="E39:F42">SUM(B4+E4+H4+K4+N4+Q4+T4+W4+Z4+AC4+AF4+AI4)</f>
        <v>16</v>
      </c>
      <c r="F39" s="89">
        <f t="shared" si="15"/>
        <v>9</v>
      </c>
      <c r="G39" s="105">
        <f>SUM(E39:F39)</f>
        <v>25</v>
      </c>
    </row>
    <row r="40" spans="1:7" ht="12.75">
      <c r="A40" s="195" t="s">
        <v>12</v>
      </c>
      <c r="B40" s="196"/>
      <c r="C40" s="196"/>
      <c r="D40" s="196"/>
      <c r="E40" s="89">
        <f t="shared" si="15"/>
        <v>14</v>
      </c>
      <c r="F40" s="89">
        <f t="shared" si="15"/>
        <v>21</v>
      </c>
      <c r="G40" s="105">
        <f>SUM(E40:F40)</f>
        <v>35</v>
      </c>
    </row>
    <row r="41" spans="1:7" ht="12.75">
      <c r="A41" s="195" t="s">
        <v>13</v>
      </c>
      <c r="B41" s="196"/>
      <c r="C41" s="196"/>
      <c r="D41" s="196"/>
      <c r="E41" s="89">
        <f t="shared" si="15"/>
        <v>8</v>
      </c>
      <c r="F41" s="89">
        <f t="shared" si="15"/>
        <v>11</v>
      </c>
      <c r="G41" s="105">
        <f>SUM(E41:F41)</f>
        <v>19</v>
      </c>
    </row>
    <row r="42" spans="1:7" ht="13.5" thickBot="1">
      <c r="A42" s="197" t="s">
        <v>14</v>
      </c>
      <c r="B42" s="198"/>
      <c r="C42" s="198"/>
      <c r="D42" s="198"/>
      <c r="E42" s="106">
        <f t="shared" si="15"/>
        <v>6</v>
      </c>
      <c r="F42" s="106">
        <f t="shared" si="15"/>
        <v>15</v>
      </c>
      <c r="G42" s="105">
        <f>SUM(E42:F42)</f>
        <v>21</v>
      </c>
    </row>
  </sheetData>
  <sheetProtection/>
  <mergeCells count="18">
    <mergeCell ref="B1:D1"/>
    <mergeCell ref="E1:G1"/>
    <mergeCell ref="H1:J1"/>
    <mergeCell ref="K1:M1"/>
    <mergeCell ref="Z1:AB1"/>
    <mergeCell ref="AC1:AE1"/>
    <mergeCell ref="AF1:AH1"/>
    <mergeCell ref="AI1:AK1"/>
    <mergeCell ref="N1:P1"/>
    <mergeCell ref="Q1:S1"/>
    <mergeCell ref="T1:V1"/>
    <mergeCell ref="W1:Y1"/>
    <mergeCell ref="A41:D41"/>
    <mergeCell ref="A42:D42"/>
    <mergeCell ref="A37:G37"/>
    <mergeCell ref="A38:D38"/>
    <mergeCell ref="A39:D39"/>
    <mergeCell ref="A40:D4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24" sqref="A24:F24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2016'!AI8)</f>
        <v>1111</v>
      </c>
      <c r="C3" s="129">
        <f>SUM('pohyb obyv 2016'!AJ8)</f>
        <v>1138</v>
      </c>
      <c r="D3" s="130">
        <f>SUM(B3:C3)</f>
        <v>2249</v>
      </c>
      <c r="E3" s="131">
        <f>B8</f>
        <v>1110</v>
      </c>
      <c r="F3" s="131">
        <f>C8</f>
        <v>1139</v>
      </c>
      <c r="G3" s="132">
        <f>E3+F3</f>
        <v>2249</v>
      </c>
      <c r="H3" s="133">
        <f>E8</f>
        <v>1109</v>
      </c>
      <c r="I3" s="131">
        <f>F8</f>
        <v>1136</v>
      </c>
      <c r="J3" s="130">
        <f>H3+I3</f>
        <v>2245</v>
      </c>
      <c r="K3" s="133">
        <f>H8</f>
        <v>1109</v>
      </c>
      <c r="L3" s="131">
        <f>I8</f>
        <v>1139</v>
      </c>
      <c r="M3" s="130">
        <f>K3+L3</f>
        <v>2248</v>
      </c>
      <c r="N3" s="133">
        <f>K8</f>
        <v>1109</v>
      </c>
      <c r="O3" s="131">
        <f>L8</f>
        <v>1137</v>
      </c>
      <c r="P3" s="130">
        <f>N3+O3</f>
        <v>2246</v>
      </c>
      <c r="Q3" s="133">
        <f>N8</f>
        <v>1109</v>
      </c>
      <c r="R3" s="131">
        <f>O8</f>
        <v>1137</v>
      </c>
      <c r="S3" s="130">
        <f aca="true" t="shared" si="0" ref="S3:S8">Q3+R3</f>
        <v>2246</v>
      </c>
      <c r="T3" s="133">
        <f>Q8</f>
        <v>1111</v>
      </c>
      <c r="U3" s="131">
        <f>R8</f>
        <v>1134</v>
      </c>
      <c r="V3" s="130">
        <f>T3+U3</f>
        <v>2245</v>
      </c>
      <c r="W3" s="133">
        <f>T8</f>
        <v>1107</v>
      </c>
      <c r="X3" s="131">
        <f>U8</f>
        <v>1135</v>
      </c>
      <c r="Y3" s="130">
        <f>W3+X3</f>
        <v>2242</v>
      </c>
      <c r="Z3" s="133">
        <f>W8</f>
        <v>1108</v>
      </c>
      <c r="AA3" s="131">
        <f>X8</f>
        <v>1136</v>
      </c>
      <c r="AB3" s="130">
        <f>Z3+AA3</f>
        <v>2244</v>
      </c>
      <c r="AC3" s="131">
        <f>Z8</f>
        <v>1106</v>
      </c>
      <c r="AD3" s="131">
        <f>AA8</f>
        <v>1137</v>
      </c>
      <c r="AE3" s="132">
        <f aca="true" t="shared" si="1" ref="AE3:AE8">AC3+AD3</f>
        <v>2243</v>
      </c>
      <c r="AF3" s="133">
        <f>AC8</f>
        <v>1100</v>
      </c>
      <c r="AG3" s="131">
        <f>AD8</f>
        <v>1134</v>
      </c>
      <c r="AH3" s="130">
        <f>AF3+AG3</f>
        <v>2234</v>
      </c>
      <c r="AI3" s="131">
        <f>AF8</f>
        <v>1097</v>
      </c>
      <c r="AJ3" s="131">
        <f>AG8</f>
        <v>1135</v>
      </c>
      <c r="AK3" s="130">
        <f aca="true" t="shared" si="2" ref="AK3:AK8">AI3+AJ3</f>
        <v>2232</v>
      </c>
    </row>
    <row r="4" spans="1:37" ht="12.75">
      <c r="A4" s="135" t="s">
        <v>11</v>
      </c>
      <c r="B4" s="136">
        <v>0</v>
      </c>
      <c r="C4" s="137">
        <v>0</v>
      </c>
      <c r="D4" s="138">
        <f>SUM(B4:C4)</f>
        <v>0</v>
      </c>
      <c r="E4" s="137">
        <v>1</v>
      </c>
      <c r="F4" s="137">
        <v>0</v>
      </c>
      <c r="G4" s="139">
        <f>SUM(F4+E4)</f>
        <v>1</v>
      </c>
      <c r="H4" s="136">
        <v>1</v>
      </c>
      <c r="I4" s="137">
        <v>1</v>
      </c>
      <c r="J4" s="138">
        <f>SUM(H4:I4)</f>
        <v>2</v>
      </c>
      <c r="K4" s="136">
        <v>0</v>
      </c>
      <c r="L4" s="137">
        <v>0</v>
      </c>
      <c r="M4" s="138">
        <f>SUM(K4:L4)</f>
        <v>0</v>
      </c>
      <c r="N4" s="136">
        <v>0</v>
      </c>
      <c r="O4" s="137">
        <v>0</v>
      </c>
      <c r="P4" s="138">
        <f>SUM(N4:O4)</f>
        <v>0</v>
      </c>
      <c r="Q4" s="136">
        <v>1</v>
      </c>
      <c r="R4" s="137">
        <v>3</v>
      </c>
      <c r="S4" s="130">
        <f t="shared" si="0"/>
        <v>4</v>
      </c>
      <c r="T4" s="136">
        <v>0</v>
      </c>
      <c r="U4" s="137">
        <v>3</v>
      </c>
      <c r="V4" s="138">
        <f>SUM(T4:U4)</f>
        <v>3</v>
      </c>
      <c r="W4" s="136">
        <v>1</v>
      </c>
      <c r="X4" s="137">
        <v>2</v>
      </c>
      <c r="Y4" s="138">
        <f>SUM(W4:X4)</f>
        <v>3</v>
      </c>
      <c r="Z4" s="136">
        <v>0</v>
      </c>
      <c r="AA4" s="137">
        <v>1</v>
      </c>
      <c r="AB4" s="138">
        <f>SUM(Z4:AA4)</f>
        <v>1</v>
      </c>
      <c r="AC4" s="137">
        <v>2</v>
      </c>
      <c r="AD4" s="137">
        <v>0</v>
      </c>
      <c r="AE4" s="132">
        <f t="shared" si="1"/>
        <v>2</v>
      </c>
      <c r="AF4" s="136">
        <v>1</v>
      </c>
      <c r="AG4" s="137">
        <v>2</v>
      </c>
      <c r="AH4" s="138">
        <f>SUM(AF4:AG4)</f>
        <v>3</v>
      </c>
      <c r="AI4" s="137">
        <v>0</v>
      </c>
      <c r="AJ4" s="137">
        <v>0</v>
      </c>
      <c r="AK4" s="130">
        <f t="shared" si="2"/>
        <v>0</v>
      </c>
    </row>
    <row r="5" spans="1:37" ht="12.75">
      <c r="A5" s="135" t="s">
        <v>12</v>
      </c>
      <c r="B5" s="136">
        <v>0</v>
      </c>
      <c r="C5" s="137">
        <v>1</v>
      </c>
      <c r="D5" s="138">
        <f>SUM(B5:C5)</f>
        <v>1</v>
      </c>
      <c r="E5" s="137">
        <v>1</v>
      </c>
      <c r="F5" s="137">
        <v>1</v>
      </c>
      <c r="G5" s="139">
        <f>SUM(F5+E5)</f>
        <v>2</v>
      </c>
      <c r="H5" s="136">
        <v>2</v>
      </c>
      <c r="I5" s="137">
        <v>0</v>
      </c>
      <c r="J5" s="138">
        <f>SUM(H5:I5)</f>
        <v>2</v>
      </c>
      <c r="K5" s="136">
        <v>0</v>
      </c>
      <c r="L5" s="137">
        <v>2</v>
      </c>
      <c r="M5" s="138">
        <f>SUM(K5:L5)</f>
        <v>2</v>
      </c>
      <c r="N5" s="136">
        <v>1</v>
      </c>
      <c r="O5" s="137">
        <v>1</v>
      </c>
      <c r="P5" s="138">
        <f>SUM(N5:O5)</f>
        <v>2</v>
      </c>
      <c r="Q5" s="136">
        <v>0</v>
      </c>
      <c r="R5" s="137">
        <v>2</v>
      </c>
      <c r="S5" s="130">
        <f t="shared" si="0"/>
        <v>2</v>
      </c>
      <c r="T5" s="136">
        <v>4</v>
      </c>
      <c r="U5" s="137">
        <v>0</v>
      </c>
      <c r="V5" s="138">
        <f>SUM(T5:U5)</f>
        <v>4</v>
      </c>
      <c r="W5" s="136">
        <v>0</v>
      </c>
      <c r="X5" s="137">
        <v>0</v>
      </c>
      <c r="Y5" s="138">
        <f>SUM(W5:X5)</f>
        <v>0</v>
      </c>
      <c r="Z5" s="136">
        <v>2</v>
      </c>
      <c r="AA5" s="137">
        <v>1</v>
      </c>
      <c r="AB5" s="138">
        <f>SUM(Z5:AA5)</f>
        <v>3</v>
      </c>
      <c r="AC5" s="137">
        <v>3</v>
      </c>
      <c r="AD5" s="137">
        <v>0</v>
      </c>
      <c r="AE5" s="132">
        <f t="shared" si="1"/>
        <v>3</v>
      </c>
      <c r="AF5" s="136">
        <v>4</v>
      </c>
      <c r="AG5" s="137">
        <v>1</v>
      </c>
      <c r="AH5" s="138">
        <f>SUM(AF5:AG5)</f>
        <v>5</v>
      </c>
      <c r="AI5" s="137">
        <v>1</v>
      </c>
      <c r="AJ5" s="137">
        <v>0</v>
      </c>
      <c r="AK5" s="130">
        <f t="shared" si="2"/>
        <v>1</v>
      </c>
    </row>
    <row r="6" spans="1:37" ht="12.75">
      <c r="A6" s="135" t="s">
        <v>13</v>
      </c>
      <c r="B6" s="136">
        <v>0</v>
      </c>
      <c r="C6" s="137">
        <v>3</v>
      </c>
      <c r="D6" s="138">
        <f>SUM(B6:C6)</f>
        <v>3</v>
      </c>
      <c r="E6" s="137">
        <v>0</v>
      </c>
      <c r="F6" s="137">
        <v>0</v>
      </c>
      <c r="G6" s="139">
        <f>SUM(F6+E6)</f>
        <v>0</v>
      </c>
      <c r="H6" s="136">
        <v>2</v>
      </c>
      <c r="I6" s="137">
        <v>3</v>
      </c>
      <c r="J6" s="138">
        <f>SUM(H6:I6)</f>
        <v>5</v>
      </c>
      <c r="K6" s="136">
        <v>0</v>
      </c>
      <c r="L6" s="137">
        <v>0</v>
      </c>
      <c r="M6" s="138">
        <f>SUM(K6:L6)</f>
        <v>0</v>
      </c>
      <c r="N6" s="136">
        <v>1</v>
      </c>
      <c r="O6" s="137">
        <v>1</v>
      </c>
      <c r="P6" s="138">
        <f>SUM(N6:O6)</f>
        <v>2</v>
      </c>
      <c r="Q6" s="136">
        <v>2</v>
      </c>
      <c r="R6" s="137">
        <v>0</v>
      </c>
      <c r="S6" s="130">
        <f t="shared" si="0"/>
        <v>2</v>
      </c>
      <c r="T6" s="136">
        <v>1</v>
      </c>
      <c r="U6" s="137">
        <v>0</v>
      </c>
      <c r="V6" s="138">
        <f>SUM(T6:U6)</f>
        <v>1</v>
      </c>
      <c r="W6" s="136">
        <v>2</v>
      </c>
      <c r="X6" s="137">
        <v>0</v>
      </c>
      <c r="Y6" s="138">
        <f>SUM(W6:X6)</f>
        <v>2</v>
      </c>
      <c r="Z6" s="136">
        <v>1</v>
      </c>
      <c r="AA6" s="137">
        <v>1</v>
      </c>
      <c r="AB6" s="138">
        <f>SUM(Z6:AA6)</f>
        <v>2</v>
      </c>
      <c r="AC6" s="137">
        <v>0</v>
      </c>
      <c r="AD6" s="137">
        <v>0</v>
      </c>
      <c r="AE6" s="132">
        <f t="shared" si="1"/>
        <v>0</v>
      </c>
      <c r="AF6" s="136">
        <v>0</v>
      </c>
      <c r="AG6" s="137">
        <v>0</v>
      </c>
      <c r="AH6" s="138">
        <f>SUM(AF6:AG6)</f>
        <v>0</v>
      </c>
      <c r="AI6" s="137">
        <v>1</v>
      </c>
      <c r="AJ6" s="137">
        <v>0</v>
      </c>
      <c r="AK6" s="130">
        <f t="shared" si="2"/>
        <v>1</v>
      </c>
    </row>
    <row r="7" spans="1:37" ht="12.75">
      <c r="A7" s="135" t="s">
        <v>14</v>
      </c>
      <c r="B7" s="136">
        <v>1</v>
      </c>
      <c r="C7" s="137">
        <v>1</v>
      </c>
      <c r="D7" s="138">
        <f>SUM(B7:C7)</f>
        <v>2</v>
      </c>
      <c r="E7" s="137">
        <v>1</v>
      </c>
      <c r="F7" s="137">
        <v>2</v>
      </c>
      <c r="G7" s="139">
        <f>SUM(F7+E7)</f>
        <v>3</v>
      </c>
      <c r="H7" s="136">
        <v>1</v>
      </c>
      <c r="I7" s="137">
        <v>1</v>
      </c>
      <c r="J7" s="138">
        <f>SUM(H7:I7)</f>
        <v>2</v>
      </c>
      <c r="K7" s="136">
        <v>0</v>
      </c>
      <c r="L7" s="137">
        <v>0</v>
      </c>
      <c r="M7" s="138">
        <f>SUM(K7:L7)</f>
        <v>0</v>
      </c>
      <c r="N7" s="136">
        <v>0</v>
      </c>
      <c r="O7" s="137">
        <v>0</v>
      </c>
      <c r="P7" s="138">
        <f>SUM(N7:O7)</f>
        <v>0</v>
      </c>
      <c r="Q7" s="136">
        <v>1</v>
      </c>
      <c r="R7" s="137">
        <v>4</v>
      </c>
      <c r="S7" s="130">
        <f t="shared" si="0"/>
        <v>5</v>
      </c>
      <c r="T7" s="136">
        <v>1</v>
      </c>
      <c r="U7" s="137">
        <v>2</v>
      </c>
      <c r="V7" s="138">
        <f>SUM(T7:U7)</f>
        <v>3</v>
      </c>
      <c r="W7" s="136">
        <v>2</v>
      </c>
      <c r="X7" s="137">
        <v>1</v>
      </c>
      <c r="Y7" s="138">
        <f>SUM(W7:X7)</f>
        <v>3</v>
      </c>
      <c r="Z7" s="136">
        <v>1</v>
      </c>
      <c r="AA7" s="137">
        <v>0</v>
      </c>
      <c r="AB7" s="138">
        <f>SUM(Z7:AA7)</f>
        <v>1</v>
      </c>
      <c r="AC7" s="137">
        <v>5</v>
      </c>
      <c r="AD7" s="137">
        <v>3</v>
      </c>
      <c r="AE7" s="132">
        <f t="shared" si="1"/>
        <v>8</v>
      </c>
      <c r="AF7" s="136">
        <v>0</v>
      </c>
      <c r="AG7" s="137">
        <v>0</v>
      </c>
      <c r="AH7" s="138">
        <f>SUM(AF7:AG7)</f>
        <v>0</v>
      </c>
      <c r="AI7" s="137">
        <v>1</v>
      </c>
      <c r="AJ7" s="137">
        <v>1</v>
      </c>
      <c r="AK7" s="130">
        <f t="shared" si="2"/>
        <v>2</v>
      </c>
    </row>
    <row r="8" spans="1:37" s="134" customFormat="1" ht="43.5" customHeight="1">
      <c r="A8" s="140" t="s">
        <v>15</v>
      </c>
      <c r="B8" s="141">
        <f>SUM(B3+B4-B5+B6-B7)</f>
        <v>1110</v>
      </c>
      <c r="C8" s="142">
        <f>C3+C4-C5+C6-C7</f>
        <v>1139</v>
      </c>
      <c r="D8" s="143">
        <f>B8+C8</f>
        <v>2249</v>
      </c>
      <c r="E8" s="142">
        <f>E3+E4-E5+E6-E7</f>
        <v>1109</v>
      </c>
      <c r="F8" s="142">
        <f>F3+F4-F5+F6-F7</f>
        <v>1136</v>
      </c>
      <c r="G8" s="144">
        <f>E8+F8</f>
        <v>2245</v>
      </c>
      <c r="H8" s="141">
        <f>H3+H4-H5+H6-H7</f>
        <v>1109</v>
      </c>
      <c r="I8" s="142">
        <f>I3+I4-I5+I6-I7</f>
        <v>1139</v>
      </c>
      <c r="J8" s="143">
        <f>H8+I8</f>
        <v>2248</v>
      </c>
      <c r="K8" s="141">
        <f>K3+K4-K5+K6-K7</f>
        <v>1109</v>
      </c>
      <c r="L8" s="142">
        <f>L3+L4-L5+L6-L7</f>
        <v>1137</v>
      </c>
      <c r="M8" s="143">
        <f>K8+L8</f>
        <v>2246</v>
      </c>
      <c r="N8" s="141">
        <f>N3+N4-N5+N6-N7</f>
        <v>1109</v>
      </c>
      <c r="O8" s="142">
        <f>O3+O4-O5+O6-O7</f>
        <v>1137</v>
      </c>
      <c r="P8" s="143">
        <f>N8+O8</f>
        <v>2246</v>
      </c>
      <c r="Q8" s="141">
        <f>Q3+Q4-Q5+Q6-Q7</f>
        <v>1111</v>
      </c>
      <c r="R8" s="142">
        <f>R3+R4-R5+R6-R7</f>
        <v>1134</v>
      </c>
      <c r="S8" s="143">
        <f t="shared" si="0"/>
        <v>2245</v>
      </c>
      <c r="T8" s="141">
        <f>T3+T4-T5+T6-T7</f>
        <v>1107</v>
      </c>
      <c r="U8" s="142">
        <f>U3+U4-U5+U6-U7</f>
        <v>1135</v>
      </c>
      <c r="V8" s="143">
        <f>T8+U8</f>
        <v>2242</v>
      </c>
      <c r="W8" s="141">
        <f>W3+W4-W5+W6-W7</f>
        <v>1108</v>
      </c>
      <c r="X8" s="142">
        <f>X3+X4-X5+X6-X7</f>
        <v>1136</v>
      </c>
      <c r="Y8" s="143">
        <f>W8+X8</f>
        <v>2244</v>
      </c>
      <c r="Z8" s="141">
        <f>Z3+Z4-Z5+Z6-Z7</f>
        <v>1106</v>
      </c>
      <c r="AA8" s="142">
        <f>AA3+AA4-AA5+AA6-AA7</f>
        <v>1137</v>
      </c>
      <c r="AB8" s="143">
        <f>Z8+AA8</f>
        <v>2243</v>
      </c>
      <c r="AC8" s="142">
        <f>AC3+AC4-AC5+AC6-AC7</f>
        <v>1100</v>
      </c>
      <c r="AD8" s="142">
        <f>AD3+AD4-AD5+AD6-AD7</f>
        <v>1134</v>
      </c>
      <c r="AE8" s="144">
        <f t="shared" si="1"/>
        <v>2234</v>
      </c>
      <c r="AF8" s="141">
        <f>AF3+AF4-AF5+AF6-AF7</f>
        <v>1097</v>
      </c>
      <c r="AG8" s="142">
        <f>AG3+AG4-AG5+AG6-AG7</f>
        <v>1135</v>
      </c>
      <c r="AH8" s="143">
        <f>AF8+AG8</f>
        <v>2232</v>
      </c>
      <c r="AI8" s="142">
        <f>AI3+AI4-AI5+AI6-AI7</f>
        <v>1096</v>
      </c>
      <c r="AJ8" s="142">
        <f>AJ3+AJ4-AJ5+AJ6-AJ7</f>
        <v>1134</v>
      </c>
      <c r="AK8" s="143">
        <f t="shared" si="2"/>
        <v>2230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-1</v>
      </c>
      <c r="C10" s="151">
        <f>C8-C3</f>
        <v>1</v>
      </c>
      <c r="D10" s="152">
        <f>C10+B10</f>
        <v>0</v>
      </c>
      <c r="E10" s="151">
        <f>E8-E3</f>
        <v>-1</v>
      </c>
      <c r="F10" s="151">
        <f>F8-F3</f>
        <v>-3</v>
      </c>
      <c r="G10" s="153">
        <f>F10+E10</f>
        <v>-4</v>
      </c>
      <c r="H10" s="150">
        <f>H8-H3</f>
        <v>0</v>
      </c>
      <c r="I10" s="151">
        <f>I8-I3</f>
        <v>3</v>
      </c>
      <c r="J10" s="152">
        <f>I10+H10</f>
        <v>3</v>
      </c>
      <c r="K10" s="150">
        <f>K8-K3</f>
        <v>0</v>
      </c>
      <c r="L10" s="151">
        <f>L8-L3</f>
        <v>-2</v>
      </c>
      <c r="M10" s="152">
        <f>L10+K10</f>
        <v>-2</v>
      </c>
      <c r="N10" s="150">
        <f>N8-N3</f>
        <v>0</v>
      </c>
      <c r="O10" s="151">
        <f>O8-O3</f>
        <v>0</v>
      </c>
      <c r="P10" s="152">
        <f>O10+N10</f>
        <v>0</v>
      </c>
      <c r="Q10" s="150">
        <f>Q8-Q3</f>
        <v>2</v>
      </c>
      <c r="R10" s="151">
        <f>R8-R3</f>
        <v>-3</v>
      </c>
      <c r="S10" s="152">
        <f>R10+Q10</f>
        <v>-1</v>
      </c>
      <c r="T10" s="150">
        <f>T8-T3</f>
        <v>-4</v>
      </c>
      <c r="U10" s="151">
        <f>U8-U3</f>
        <v>1</v>
      </c>
      <c r="V10" s="152">
        <f>U10+T10</f>
        <v>-3</v>
      </c>
      <c r="W10" s="150">
        <f>W8-W3</f>
        <v>1</v>
      </c>
      <c r="X10" s="151">
        <f>X8-X3</f>
        <v>1</v>
      </c>
      <c r="Y10" s="152">
        <f>X10+W10</f>
        <v>2</v>
      </c>
      <c r="Z10" s="150">
        <f>Z8-Z3</f>
        <v>-2</v>
      </c>
      <c r="AA10" s="151">
        <f>AA8-AA3</f>
        <v>1</v>
      </c>
      <c r="AB10" s="152">
        <f>AA10+Z10</f>
        <v>-1</v>
      </c>
      <c r="AC10" s="151">
        <f>AC8-AC3</f>
        <v>-6</v>
      </c>
      <c r="AD10" s="151">
        <f>AD8-AD3</f>
        <v>-3</v>
      </c>
      <c r="AE10" s="153">
        <f>AD10+AC10</f>
        <v>-9</v>
      </c>
      <c r="AF10" s="150">
        <f>AF8-AF3</f>
        <v>-3</v>
      </c>
      <c r="AG10" s="151">
        <f>AG8-AG3</f>
        <v>1</v>
      </c>
      <c r="AH10" s="152">
        <f>AG10+AF10</f>
        <v>-2</v>
      </c>
      <c r="AI10" s="151">
        <f>AI8-AI3</f>
        <v>-1</v>
      </c>
      <c r="AJ10" s="151">
        <f>AJ8-AJ3</f>
        <v>-1</v>
      </c>
      <c r="AK10" s="152">
        <f>AJ10+AI10</f>
        <v>-2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1.026126126126126</v>
      </c>
      <c r="D12" s="158"/>
      <c r="E12" s="157">
        <f>1</f>
        <v>1</v>
      </c>
      <c r="F12" s="157">
        <f>F8/E8</f>
        <v>1.024346257889991</v>
      </c>
      <c r="G12" s="159"/>
      <c r="H12" s="156">
        <f>1</f>
        <v>1</v>
      </c>
      <c r="I12" s="157">
        <f>I8/H8</f>
        <v>1.0270513976555455</v>
      </c>
      <c r="J12" s="158"/>
      <c r="K12" s="156">
        <f>1</f>
        <v>1</v>
      </c>
      <c r="L12" s="157">
        <f>L8/K8</f>
        <v>1.0252479711451759</v>
      </c>
      <c r="M12" s="158"/>
      <c r="N12" s="156">
        <f>1</f>
        <v>1</v>
      </c>
      <c r="O12" s="157">
        <f>O8/N8</f>
        <v>1.0252479711451759</v>
      </c>
      <c r="P12" s="158"/>
      <c r="Q12" s="156">
        <f>1</f>
        <v>1</v>
      </c>
      <c r="R12" s="157">
        <f>R8/Q8</f>
        <v>1.0207020702070206</v>
      </c>
      <c r="S12" s="158"/>
      <c r="T12" s="156">
        <f>1</f>
        <v>1</v>
      </c>
      <c r="U12" s="157">
        <f>U8/T8</f>
        <v>1.025293586269196</v>
      </c>
      <c r="V12" s="158"/>
      <c r="W12" s="156">
        <f>1</f>
        <v>1</v>
      </c>
      <c r="X12" s="157">
        <f>X8/W8</f>
        <v>1.0252707581227436</v>
      </c>
      <c r="Y12" s="158"/>
      <c r="Z12" s="156">
        <f>1</f>
        <v>1</v>
      </c>
      <c r="AA12" s="157">
        <f>AA8/Z8</f>
        <v>1.0280289330922243</v>
      </c>
      <c r="AB12" s="158"/>
      <c r="AC12" s="157">
        <f>1</f>
        <v>1</v>
      </c>
      <c r="AD12" s="157">
        <f>AD8/AC8</f>
        <v>1.030909090909091</v>
      </c>
      <c r="AE12" s="159"/>
      <c r="AF12" s="156">
        <f>1</f>
        <v>1</v>
      </c>
      <c r="AG12" s="157">
        <f>AG8/AF8</f>
        <v>1.0346399270738378</v>
      </c>
      <c r="AH12" s="158"/>
      <c r="AI12" s="157">
        <f>1</f>
        <v>1</v>
      </c>
      <c r="AJ12" s="157">
        <f>AJ8/AI8</f>
        <v>1.0346715328467153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0.9990990990990991</v>
      </c>
      <c r="F14" s="167">
        <f t="shared" si="3"/>
        <v>0.9973661106233538</v>
      </c>
      <c r="G14" s="168">
        <f t="shared" si="3"/>
        <v>0.9982214317474433</v>
      </c>
      <c r="H14" s="169">
        <f t="shared" si="3"/>
        <v>1</v>
      </c>
      <c r="I14" s="167">
        <f t="shared" si="3"/>
        <v>1.0026408450704225</v>
      </c>
      <c r="J14" s="170">
        <f t="shared" si="3"/>
        <v>1.001336302895323</v>
      </c>
      <c r="K14" s="169">
        <f t="shared" si="3"/>
        <v>1</v>
      </c>
      <c r="L14" s="167">
        <f t="shared" si="3"/>
        <v>0.9982440737489026</v>
      </c>
      <c r="M14" s="170">
        <f t="shared" si="3"/>
        <v>0.9991103202846975</v>
      </c>
      <c r="N14" s="169">
        <f t="shared" si="3"/>
        <v>1</v>
      </c>
      <c r="O14" s="167">
        <f t="shared" si="3"/>
        <v>1</v>
      </c>
      <c r="P14" s="170">
        <f t="shared" si="3"/>
        <v>1</v>
      </c>
      <c r="Q14" s="169">
        <f t="shared" si="3"/>
        <v>1.0018034265103697</v>
      </c>
      <c r="R14" s="167">
        <f t="shared" si="3"/>
        <v>0.9973614775725593</v>
      </c>
      <c r="S14" s="170">
        <f t="shared" si="3"/>
        <v>0.9995547640249333</v>
      </c>
      <c r="T14" s="169">
        <f t="shared" si="3"/>
        <v>0.9963996399639964</v>
      </c>
      <c r="U14" s="167">
        <f t="shared" si="3"/>
        <v>1.0008818342151675</v>
      </c>
      <c r="V14" s="170">
        <f t="shared" si="3"/>
        <v>0.9986636971046771</v>
      </c>
      <c r="W14" s="169">
        <f t="shared" si="3"/>
        <v>1.000903342366757</v>
      </c>
      <c r="X14" s="167">
        <f t="shared" si="3"/>
        <v>1.0008810572687226</v>
      </c>
      <c r="Y14" s="170">
        <f t="shared" si="3"/>
        <v>1.0008920606601248</v>
      </c>
      <c r="Z14" s="169">
        <f t="shared" si="3"/>
        <v>0.9981949458483754</v>
      </c>
      <c r="AA14" s="167">
        <f t="shared" si="3"/>
        <v>1.0008802816901408</v>
      </c>
      <c r="AB14" s="170">
        <f t="shared" si="3"/>
        <v>0.999554367201426</v>
      </c>
      <c r="AC14" s="167">
        <f t="shared" si="3"/>
        <v>0.9945750452079566</v>
      </c>
      <c r="AD14" s="167">
        <f t="shared" si="3"/>
        <v>0.9973614775725593</v>
      </c>
      <c r="AE14" s="168">
        <f t="shared" si="3"/>
        <v>0.9959875167186804</v>
      </c>
      <c r="AF14" s="169">
        <f t="shared" si="3"/>
        <v>0.9972727272727273</v>
      </c>
      <c r="AG14" s="167">
        <f t="shared" si="3"/>
        <v>1.0008818342151675</v>
      </c>
      <c r="AH14" s="170">
        <f t="shared" si="3"/>
        <v>0.999104744852283</v>
      </c>
      <c r="AI14" s="167">
        <f t="shared" si="3"/>
        <v>0.9990884229717412</v>
      </c>
      <c r="AJ14" s="167">
        <f t="shared" si="3"/>
        <v>0.9991189427312775</v>
      </c>
      <c r="AK14" s="170">
        <f t="shared" si="3"/>
        <v>0.9991039426523297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46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7</v>
      </c>
      <c r="F18" s="176">
        <f t="shared" si="4"/>
        <v>12</v>
      </c>
      <c r="G18" s="177">
        <f>SUM(E18:F18)</f>
        <v>19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18</v>
      </c>
      <c r="F19" s="176">
        <f t="shared" si="4"/>
        <v>9</v>
      </c>
      <c r="G19" s="177">
        <f>SUM(E19:F19)</f>
        <v>27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10</v>
      </c>
      <c r="F20" s="176">
        <f t="shared" si="4"/>
        <v>8</v>
      </c>
      <c r="G20" s="177">
        <f>SUM(F20+E20)</f>
        <v>18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14</v>
      </c>
      <c r="F21" s="178">
        <f t="shared" si="4"/>
        <v>15</v>
      </c>
      <c r="G21" s="179">
        <f>SUM(E21:F21)</f>
        <v>29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1110</v>
      </c>
      <c r="C29" s="189">
        <f>C8</f>
        <v>1139</v>
      </c>
      <c r="D29" s="190">
        <f>D8</f>
        <v>2249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1109</v>
      </c>
      <c r="C30" s="189">
        <f>F8</f>
        <v>1136</v>
      </c>
      <c r="D30" s="190">
        <f>G8</f>
        <v>2245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1109</v>
      </c>
      <c r="C31" s="189">
        <f>I8</f>
        <v>1139</v>
      </c>
      <c r="D31" s="190">
        <f aca="true" t="shared" si="5" ref="D31:D40">B31+C31</f>
        <v>2248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1109</v>
      </c>
      <c r="C32" s="189">
        <f>L8</f>
        <v>1137</v>
      </c>
      <c r="D32" s="190">
        <f t="shared" si="5"/>
        <v>2246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1109</v>
      </c>
      <c r="C33" s="189">
        <f>O8</f>
        <v>1137</v>
      </c>
      <c r="D33" s="190">
        <f t="shared" si="5"/>
        <v>2246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1111</v>
      </c>
      <c r="C34" s="189">
        <f>R8</f>
        <v>1134</v>
      </c>
      <c r="D34" s="190">
        <f t="shared" si="5"/>
        <v>2245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1107</v>
      </c>
      <c r="C35" s="189">
        <f>U8</f>
        <v>1135</v>
      </c>
      <c r="D35" s="190">
        <f t="shared" si="5"/>
        <v>2242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1108</v>
      </c>
      <c r="C36" s="189">
        <f>X8</f>
        <v>1136</v>
      </c>
      <c r="D36" s="190">
        <f t="shared" si="5"/>
        <v>2244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1106</v>
      </c>
      <c r="C37" s="189">
        <f>AA8</f>
        <v>1137</v>
      </c>
      <c r="D37" s="190">
        <f t="shared" si="5"/>
        <v>2243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1100</v>
      </c>
      <c r="C38" s="189">
        <f>AD8</f>
        <v>1134</v>
      </c>
      <c r="D38" s="190">
        <f t="shared" si="5"/>
        <v>2234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1097</v>
      </c>
      <c r="C39" s="189">
        <f>AG8</f>
        <v>1135</v>
      </c>
      <c r="D39" s="190">
        <f t="shared" si="5"/>
        <v>2232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1096</v>
      </c>
      <c r="C40" s="193">
        <f>AJ8</f>
        <v>1134</v>
      </c>
      <c r="D40" s="194">
        <f t="shared" si="5"/>
        <v>2230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0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O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K8" sqref="AK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2017'!AI8)</f>
        <v>1096</v>
      </c>
      <c r="C3" s="129">
        <f>SUM('pohyb obyv 2017'!AJ8)</f>
        <v>1134</v>
      </c>
      <c r="D3" s="130">
        <f>SUM(B3:C3)</f>
        <v>2230</v>
      </c>
      <c r="E3" s="131">
        <f>B8</f>
        <v>1089</v>
      </c>
      <c r="F3" s="131">
        <f>C8</f>
        <v>1126</v>
      </c>
      <c r="G3" s="132">
        <f>E3+F3</f>
        <v>2215</v>
      </c>
      <c r="H3" s="133">
        <f>E8</f>
        <v>1087</v>
      </c>
      <c r="I3" s="131">
        <f>F8</f>
        <v>1122</v>
      </c>
      <c r="J3" s="130">
        <f>H3+I3</f>
        <v>2209</v>
      </c>
      <c r="K3" s="133">
        <f>H8</f>
        <v>1085</v>
      </c>
      <c r="L3" s="131">
        <f>I8</f>
        <v>1121</v>
      </c>
      <c r="M3" s="130">
        <f>K3+L3</f>
        <v>2206</v>
      </c>
      <c r="N3" s="133">
        <f>K8</f>
        <v>1086</v>
      </c>
      <c r="O3" s="131">
        <f>L8</f>
        <v>1121</v>
      </c>
      <c r="P3" s="130">
        <f>N3+O3</f>
        <v>2207</v>
      </c>
      <c r="Q3" s="133">
        <f>N8</f>
        <v>1085</v>
      </c>
      <c r="R3" s="131">
        <f>O8</f>
        <v>1119</v>
      </c>
      <c r="S3" s="130">
        <f aca="true" t="shared" si="0" ref="S3:S8">Q3+R3</f>
        <v>2204</v>
      </c>
      <c r="T3" s="133">
        <f>Q8</f>
        <v>1084</v>
      </c>
      <c r="U3" s="131">
        <f>R8</f>
        <v>1122</v>
      </c>
      <c r="V3" s="130">
        <f>T3+U3</f>
        <v>2206</v>
      </c>
      <c r="W3" s="133">
        <f>T8</f>
        <v>1085</v>
      </c>
      <c r="X3" s="131">
        <f>U8</f>
        <v>1121</v>
      </c>
      <c r="Y3" s="130">
        <f>W3+X3</f>
        <v>2206</v>
      </c>
      <c r="Z3" s="133">
        <f>W8</f>
        <v>1085</v>
      </c>
      <c r="AA3" s="131">
        <f>X8</f>
        <v>1119</v>
      </c>
      <c r="AB3" s="130">
        <f>Z3+AA3</f>
        <v>2204</v>
      </c>
      <c r="AC3" s="131">
        <f>Z8</f>
        <v>1085</v>
      </c>
      <c r="AD3" s="131">
        <f>AA8</f>
        <v>1117</v>
      </c>
      <c r="AE3" s="132">
        <f aca="true" t="shared" si="1" ref="AE3:AE8">AC3+AD3</f>
        <v>2202</v>
      </c>
      <c r="AF3" s="133">
        <f>AC8</f>
        <v>1088</v>
      </c>
      <c r="AG3" s="131">
        <f>AD8</f>
        <v>1118</v>
      </c>
      <c r="AH3" s="130">
        <f>AF3+AG3</f>
        <v>2206</v>
      </c>
      <c r="AI3" s="131">
        <f>AF8</f>
        <v>1086</v>
      </c>
      <c r="AJ3" s="131">
        <f>AG8</f>
        <v>1119</v>
      </c>
      <c r="AK3" s="130">
        <f aca="true" t="shared" si="2" ref="AK3:AK8">AI3+AJ3</f>
        <v>2205</v>
      </c>
    </row>
    <row r="4" spans="1:37" ht="12.75">
      <c r="A4" s="135" t="s">
        <v>11</v>
      </c>
      <c r="B4" s="136">
        <v>2</v>
      </c>
      <c r="C4" s="137">
        <v>0</v>
      </c>
      <c r="D4" s="138">
        <f>SUM(B4:C4)</f>
        <v>2</v>
      </c>
      <c r="E4" s="137">
        <v>1</v>
      </c>
      <c r="F4" s="137">
        <v>0</v>
      </c>
      <c r="G4" s="139">
        <f>SUM(F4+E4)</f>
        <v>1</v>
      </c>
      <c r="H4" s="136">
        <v>0</v>
      </c>
      <c r="I4" s="137">
        <v>0</v>
      </c>
      <c r="J4" s="138">
        <f>SUM(H4:I4)</f>
        <v>0</v>
      </c>
      <c r="K4" s="136">
        <v>0</v>
      </c>
      <c r="L4" s="137">
        <v>1</v>
      </c>
      <c r="M4" s="138">
        <f>SUM(K4:L4)</f>
        <v>1</v>
      </c>
      <c r="N4" s="136">
        <v>1</v>
      </c>
      <c r="O4" s="137">
        <v>1</v>
      </c>
      <c r="P4" s="138">
        <f>SUM(N4:O4)</f>
        <v>2</v>
      </c>
      <c r="Q4" s="136">
        <v>1</v>
      </c>
      <c r="R4" s="137">
        <v>0</v>
      </c>
      <c r="S4" s="130">
        <f t="shared" si="0"/>
        <v>1</v>
      </c>
      <c r="T4" s="136">
        <v>1</v>
      </c>
      <c r="U4" s="137">
        <v>0</v>
      </c>
      <c r="V4" s="138">
        <f>SUM(T4:U4)</f>
        <v>1</v>
      </c>
      <c r="W4" s="136">
        <v>1</v>
      </c>
      <c r="X4" s="137">
        <v>0</v>
      </c>
      <c r="Y4" s="138">
        <f>SUM(W4:X4)</f>
        <v>1</v>
      </c>
      <c r="Z4" s="136">
        <v>2</v>
      </c>
      <c r="AA4" s="137">
        <v>1</v>
      </c>
      <c r="AB4" s="138">
        <f>SUM(Z4:AA4)</f>
        <v>3</v>
      </c>
      <c r="AC4" s="137">
        <v>1</v>
      </c>
      <c r="AD4" s="137">
        <v>1</v>
      </c>
      <c r="AE4" s="132">
        <f t="shared" si="1"/>
        <v>2</v>
      </c>
      <c r="AF4" s="136">
        <v>0</v>
      </c>
      <c r="AG4" s="137">
        <v>0</v>
      </c>
      <c r="AH4" s="138">
        <f>SUM(AF4:AG4)</f>
        <v>0</v>
      </c>
      <c r="AI4" s="137">
        <v>0</v>
      </c>
      <c r="AJ4" s="137">
        <v>0</v>
      </c>
      <c r="AK4" s="130">
        <f t="shared" si="2"/>
        <v>0</v>
      </c>
    </row>
    <row r="5" spans="1:37" ht="12.75">
      <c r="A5" s="135" t="s">
        <v>12</v>
      </c>
      <c r="B5" s="136">
        <v>2</v>
      </c>
      <c r="C5" s="137">
        <v>0</v>
      </c>
      <c r="D5" s="138">
        <f>SUM(B5:C5)</f>
        <v>2</v>
      </c>
      <c r="E5" s="137">
        <v>3</v>
      </c>
      <c r="F5" s="137">
        <v>1</v>
      </c>
      <c r="G5" s="139">
        <f>SUM(F5+E5)</f>
        <v>4</v>
      </c>
      <c r="H5" s="136">
        <v>2</v>
      </c>
      <c r="I5" s="137">
        <v>1</v>
      </c>
      <c r="J5" s="138">
        <f>SUM(H5:I5)</f>
        <v>3</v>
      </c>
      <c r="K5" s="136">
        <v>1</v>
      </c>
      <c r="L5" s="137">
        <v>0</v>
      </c>
      <c r="M5" s="138">
        <f>SUM(K5:L5)</f>
        <v>1</v>
      </c>
      <c r="N5" s="136">
        <v>0</v>
      </c>
      <c r="O5" s="137">
        <v>1</v>
      </c>
      <c r="P5" s="138">
        <f>SUM(N5:O5)</f>
        <v>1</v>
      </c>
      <c r="Q5" s="136">
        <v>1</v>
      </c>
      <c r="R5" s="137">
        <v>1</v>
      </c>
      <c r="S5" s="130">
        <f t="shared" si="0"/>
        <v>2</v>
      </c>
      <c r="T5" s="136">
        <v>0</v>
      </c>
      <c r="U5" s="137">
        <v>1</v>
      </c>
      <c r="V5" s="138">
        <f>SUM(T5:U5)</f>
        <v>1</v>
      </c>
      <c r="W5" s="136">
        <v>1</v>
      </c>
      <c r="X5" s="137">
        <v>2</v>
      </c>
      <c r="Y5" s="138">
        <f>SUM(W5:X5)</f>
        <v>3</v>
      </c>
      <c r="Z5" s="136">
        <v>2</v>
      </c>
      <c r="AA5" s="137">
        <v>2</v>
      </c>
      <c r="AB5" s="138">
        <f>SUM(Z5:AA5)</f>
        <v>4</v>
      </c>
      <c r="AC5" s="137">
        <v>0</v>
      </c>
      <c r="AD5" s="137">
        <v>1</v>
      </c>
      <c r="AE5" s="132">
        <f t="shared" si="1"/>
        <v>1</v>
      </c>
      <c r="AF5" s="136">
        <v>2</v>
      </c>
      <c r="AG5" s="137">
        <v>1</v>
      </c>
      <c r="AH5" s="138">
        <f>SUM(AF5:AG5)</f>
        <v>3</v>
      </c>
      <c r="AI5" s="137">
        <v>4</v>
      </c>
      <c r="AJ5" s="137">
        <v>2</v>
      </c>
      <c r="AK5" s="130">
        <f t="shared" si="2"/>
        <v>6</v>
      </c>
    </row>
    <row r="6" spans="1:37" ht="12.75">
      <c r="A6" s="135" t="s">
        <v>13</v>
      </c>
      <c r="B6" s="136">
        <v>0</v>
      </c>
      <c r="C6" s="137">
        <v>0</v>
      </c>
      <c r="D6" s="138">
        <f>SUM(B6:C6)</f>
        <v>0</v>
      </c>
      <c r="E6" s="137">
        <v>1</v>
      </c>
      <c r="F6" s="137">
        <v>0</v>
      </c>
      <c r="G6" s="139">
        <f>SUM(F6+E6)</f>
        <v>1</v>
      </c>
      <c r="H6" s="136">
        <v>0</v>
      </c>
      <c r="I6" s="137">
        <v>1</v>
      </c>
      <c r="J6" s="138">
        <f>SUM(H6:I6)</f>
        <v>1</v>
      </c>
      <c r="K6" s="136">
        <v>2</v>
      </c>
      <c r="L6" s="137">
        <v>1</v>
      </c>
      <c r="M6" s="138">
        <f>SUM(K6:L6)</f>
        <v>3</v>
      </c>
      <c r="N6" s="136">
        <v>1</v>
      </c>
      <c r="O6" s="137">
        <v>1</v>
      </c>
      <c r="P6" s="138">
        <f>SUM(N6:O6)</f>
        <v>2</v>
      </c>
      <c r="Q6" s="136">
        <v>3</v>
      </c>
      <c r="R6" s="137">
        <v>5</v>
      </c>
      <c r="S6" s="130">
        <f t="shared" si="0"/>
        <v>8</v>
      </c>
      <c r="T6" s="136">
        <v>1</v>
      </c>
      <c r="U6" s="137">
        <v>4</v>
      </c>
      <c r="V6" s="138">
        <f>SUM(T6:U6)</f>
        <v>5</v>
      </c>
      <c r="W6" s="136">
        <v>0</v>
      </c>
      <c r="X6" s="137">
        <v>0</v>
      </c>
      <c r="Y6" s="138">
        <f>SUM(W6:X6)</f>
        <v>0</v>
      </c>
      <c r="Z6" s="136">
        <v>0</v>
      </c>
      <c r="AA6" s="137">
        <v>0</v>
      </c>
      <c r="AB6" s="138">
        <f>SUM(Z6:AA6)</f>
        <v>0</v>
      </c>
      <c r="AC6" s="137">
        <v>2</v>
      </c>
      <c r="AD6" s="137">
        <v>2</v>
      </c>
      <c r="AE6" s="132">
        <f t="shared" si="1"/>
        <v>4</v>
      </c>
      <c r="AF6" s="136">
        <v>1</v>
      </c>
      <c r="AG6" s="137">
        <v>2</v>
      </c>
      <c r="AH6" s="138">
        <f>SUM(AF6:AG6)</f>
        <v>3</v>
      </c>
      <c r="AI6" s="137">
        <v>0</v>
      </c>
      <c r="AJ6" s="137">
        <v>0</v>
      </c>
      <c r="AK6" s="130">
        <f t="shared" si="2"/>
        <v>0</v>
      </c>
    </row>
    <row r="7" spans="1:37" ht="12.75">
      <c r="A7" s="135" t="s">
        <v>14</v>
      </c>
      <c r="B7" s="136">
        <v>7</v>
      </c>
      <c r="C7" s="137">
        <v>8</v>
      </c>
      <c r="D7" s="138">
        <f>SUM(B7:C7)</f>
        <v>15</v>
      </c>
      <c r="E7" s="137">
        <v>1</v>
      </c>
      <c r="F7" s="137">
        <v>3</v>
      </c>
      <c r="G7" s="139">
        <f>SUM(F7+E7)</f>
        <v>4</v>
      </c>
      <c r="H7" s="136">
        <v>0</v>
      </c>
      <c r="I7" s="137">
        <v>1</v>
      </c>
      <c r="J7" s="138">
        <f>SUM(H7:I7)</f>
        <v>1</v>
      </c>
      <c r="K7" s="136">
        <v>0</v>
      </c>
      <c r="L7" s="137">
        <v>2</v>
      </c>
      <c r="M7" s="138">
        <f>SUM(K7:L7)</f>
        <v>2</v>
      </c>
      <c r="N7" s="136">
        <v>3</v>
      </c>
      <c r="O7" s="137">
        <v>3</v>
      </c>
      <c r="P7" s="138">
        <f>SUM(N7:O7)</f>
        <v>6</v>
      </c>
      <c r="Q7" s="136">
        <v>4</v>
      </c>
      <c r="R7" s="137">
        <v>1</v>
      </c>
      <c r="S7" s="130">
        <f t="shared" si="0"/>
        <v>5</v>
      </c>
      <c r="T7" s="136">
        <v>1</v>
      </c>
      <c r="U7" s="137">
        <v>4</v>
      </c>
      <c r="V7" s="138">
        <f>SUM(T7:U7)</f>
        <v>5</v>
      </c>
      <c r="W7" s="136">
        <v>0</v>
      </c>
      <c r="X7" s="137">
        <v>0</v>
      </c>
      <c r="Y7" s="138">
        <f>SUM(W7:X7)</f>
        <v>0</v>
      </c>
      <c r="Z7" s="136">
        <v>0</v>
      </c>
      <c r="AA7" s="137">
        <v>1</v>
      </c>
      <c r="AB7" s="138">
        <f>SUM(Z7:AA7)</f>
        <v>1</v>
      </c>
      <c r="AC7" s="137">
        <v>0</v>
      </c>
      <c r="AD7" s="137">
        <v>1</v>
      </c>
      <c r="AE7" s="132">
        <f t="shared" si="1"/>
        <v>1</v>
      </c>
      <c r="AF7" s="136">
        <v>1</v>
      </c>
      <c r="AG7" s="137">
        <v>0</v>
      </c>
      <c r="AH7" s="138">
        <f>SUM(AF7:AG7)</f>
        <v>1</v>
      </c>
      <c r="AI7" s="137">
        <v>4</v>
      </c>
      <c r="AJ7" s="137">
        <v>4</v>
      </c>
      <c r="AK7" s="130">
        <f t="shared" si="2"/>
        <v>8</v>
      </c>
    </row>
    <row r="8" spans="1:37" s="134" customFormat="1" ht="43.5" customHeight="1">
      <c r="A8" s="140" t="s">
        <v>15</v>
      </c>
      <c r="B8" s="141">
        <f>SUM(B3+B4-B5+B6-B7)</f>
        <v>1089</v>
      </c>
      <c r="C8" s="142">
        <f>C3+C4-C5+C6-C7</f>
        <v>1126</v>
      </c>
      <c r="D8" s="143">
        <f>B8+C8</f>
        <v>2215</v>
      </c>
      <c r="E8" s="142">
        <f>E3+E4-E5+E6-E7</f>
        <v>1087</v>
      </c>
      <c r="F8" s="142">
        <f>F3+F4-F5+F6-F7</f>
        <v>1122</v>
      </c>
      <c r="G8" s="144">
        <f>E8+F8</f>
        <v>2209</v>
      </c>
      <c r="H8" s="141">
        <f>H3+H4-H5+H6-H7</f>
        <v>1085</v>
      </c>
      <c r="I8" s="142">
        <f>I3+I4-I5+I6-I7</f>
        <v>1121</v>
      </c>
      <c r="J8" s="143">
        <f>H8+I8</f>
        <v>2206</v>
      </c>
      <c r="K8" s="141">
        <f>K3+K4-K5+K6-K7</f>
        <v>1086</v>
      </c>
      <c r="L8" s="142">
        <f>L3+L4-L5+L6-L7</f>
        <v>1121</v>
      </c>
      <c r="M8" s="143">
        <f>K8+L8</f>
        <v>2207</v>
      </c>
      <c r="N8" s="141">
        <f>N3+N4-N5+N6-N7</f>
        <v>1085</v>
      </c>
      <c r="O8" s="142">
        <f>O3+O4-O5+O6-O7</f>
        <v>1119</v>
      </c>
      <c r="P8" s="143">
        <f>N8+O8</f>
        <v>2204</v>
      </c>
      <c r="Q8" s="141">
        <f>Q3+Q4-Q5+Q6-Q7</f>
        <v>1084</v>
      </c>
      <c r="R8" s="142">
        <f>R3+R4-R5+R6-R7</f>
        <v>1122</v>
      </c>
      <c r="S8" s="143">
        <f t="shared" si="0"/>
        <v>2206</v>
      </c>
      <c r="T8" s="141">
        <f>T3+T4-T5+T6-T7</f>
        <v>1085</v>
      </c>
      <c r="U8" s="142">
        <f>U3+U4-U5+U6-U7</f>
        <v>1121</v>
      </c>
      <c r="V8" s="143">
        <f>T8+U8</f>
        <v>2206</v>
      </c>
      <c r="W8" s="141">
        <f>W3+W4-W5+W6-W7</f>
        <v>1085</v>
      </c>
      <c r="X8" s="142">
        <f>X3+X4-X5+X6-X7</f>
        <v>1119</v>
      </c>
      <c r="Y8" s="143">
        <f>W8+X8</f>
        <v>2204</v>
      </c>
      <c r="Z8" s="141">
        <f>Z3+Z4-Z5+Z6-Z7</f>
        <v>1085</v>
      </c>
      <c r="AA8" s="142">
        <f>AA3+AA4-AA5+AA6-AA7</f>
        <v>1117</v>
      </c>
      <c r="AB8" s="143">
        <f>Z8+AA8</f>
        <v>2202</v>
      </c>
      <c r="AC8" s="142">
        <f>AC3+AC4-AC5+AC6-AC7</f>
        <v>1088</v>
      </c>
      <c r="AD8" s="142">
        <f>AD3+AD4-AD5+AD6-AD7</f>
        <v>1118</v>
      </c>
      <c r="AE8" s="144">
        <f t="shared" si="1"/>
        <v>2206</v>
      </c>
      <c r="AF8" s="141">
        <f>AF3+AF4-AF5+AF6-AF7</f>
        <v>1086</v>
      </c>
      <c r="AG8" s="142">
        <f>AG3+AG4-AG5+AG6-AG7</f>
        <v>1119</v>
      </c>
      <c r="AH8" s="143">
        <f>AF8+AG8</f>
        <v>2205</v>
      </c>
      <c r="AI8" s="142">
        <f>AI3+AI4-AI5+AI6-AI7</f>
        <v>1078</v>
      </c>
      <c r="AJ8" s="142">
        <f>AJ3+AJ4-AJ5+AJ6-AJ7</f>
        <v>1113</v>
      </c>
      <c r="AK8" s="143">
        <f t="shared" si="2"/>
        <v>2191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-7</v>
      </c>
      <c r="C10" s="151">
        <f>C8-C3</f>
        <v>-8</v>
      </c>
      <c r="D10" s="152">
        <f>C10+B10</f>
        <v>-15</v>
      </c>
      <c r="E10" s="151">
        <f>E8-E3</f>
        <v>-2</v>
      </c>
      <c r="F10" s="151">
        <f>F8-F3</f>
        <v>-4</v>
      </c>
      <c r="G10" s="153">
        <f>F10+E10</f>
        <v>-6</v>
      </c>
      <c r="H10" s="150">
        <f>H8-H3</f>
        <v>-2</v>
      </c>
      <c r="I10" s="151">
        <f>I8-I3</f>
        <v>-1</v>
      </c>
      <c r="J10" s="152">
        <f>I10+H10</f>
        <v>-3</v>
      </c>
      <c r="K10" s="150">
        <f>K8-K3</f>
        <v>1</v>
      </c>
      <c r="L10" s="151">
        <f>L8-L3</f>
        <v>0</v>
      </c>
      <c r="M10" s="152">
        <f>L10+K10</f>
        <v>1</v>
      </c>
      <c r="N10" s="150">
        <f>N8-N3</f>
        <v>-1</v>
      </c>
      <c r="O10" s="151">
        <f>O8-O3</f>
        <v>-2</v>
      </c>
      <c r="P10" s="152">
        <f>O10+N10</f>
        <v>-3</v>
      </c>
      <c r="Q10" s="150">
        <f>Q8-Q3</f>
        <v>-1</v>
      </c>
      <c r="R10" s="151">
        <f>R8-R3</f>
        <v>3</v>
      </c>
      <c r="S10" s="152">
        <f>R10+Q10</f>
        <v>2</v>
      </c>
      <c r="T10" s="150">
        <f>T8-T3</f>
        <v>1</v>
      </c>
      <c r="U10" s="151">
        <f>U8-U3</f>
        <v>-1</v>
      </c>
      <c r="V10" s="152">
        <f>U10+T10</f>
        <v>0</v>
      </c>
      <c r="W10" s="150">
        <f>W8-W3</f>
        <v>0</v>
      </c>
      <c r="X10" s="151">
        <f>X8-X3</f>
        <v>-2</v>
      </c>
      <c r="Y10" s="152">
        <f>X10+W10</f>
        <v>-2</v>
      </c>
      <c r="Z10" s="150">
        <f>Z8-Z3</f>
        <v>0</v>
      </c>
      <c r="AA10" s="151">
        <f>AA8-AA3</f>
        <v>-2</v>
      </c>
      <c r="AB10" s="152">
        <f>AA10+Z10</f>
        <v>-2</v>
      </c>
      <c r="AC10" s="151">
        <f>AC8-AC3</f>
        <v>3</v>
      </c>
      <c r="AD10" s="151">
        <f>AD8-AD3</f>
        <v>1</v>
      </c>
      <c r="AE10" s="153">
        <f>AD10+AC10</f>
        <v>4</v>
      </c>
      <c r="AF10" s="150">
        <f>AF8-AF3</f>
        <v>-2</v>
      </c>
      <c r="AG10" s="151">
        <f>AG8-AG3</f>
        <v>1</v>
      </c>
      <c r="AH10" s="152">
        <f>AG10+AF10</f>
        <v>-1</v>
      </c>
      <c r="AI10" s="151">
        <f>AI8-AI3</f>
        <v>-8</v>
      </c>
      <c r="AJ10" s="151">
        <f>AJ8-AJ3</f>
        <v>-6</v>
      </c>
      <c r="AK10" s="152">
        <f>AJ10+AI10</f>
        <v>-14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1.0339761248852157</v>
      </c>
      <c r="D12" s="158"/>
      <c r="E12" s="157">
        <f>1</f>
        <v>1</v>
      </c>
      <c r="F12" s="157">
        <f>F8/E8</f>
        <v>1.032198712051518</v>
      </c>
      <c r="G12" s="159"/>
      <c r="H12" s="156">
        <f>1</f>
        <v>1</v>
      </c>
      <c r="I12" s="157">
        <f>I8/H8</f>
        <v>1.0331797235023041</v>
      </c>
      <c r="J12" s="158"/>
      <c r="K12" s="156">
        <f>1</f>
        <v>1</v>
      </c>
      <c r="L12" s="157">
        <f>L8/K8</f>
        <v>1.0322283609576428</v>
      </c>
      <c r="M12" s="158"/>
      <c r="N12" s="156">
        <f>1</f>
        <v>1</v>
      </c>
      <c r="O12" s="157">
        <f>O8/N8</f>
        <v>1.0313364055299539</v>
      </c>
      <c r="P12" s="158"/>
      <c r="Q12" s="156">
        <f>1</f>
        <v>1</v>
      </c>
      <c r="R12" s="157">
        <f>R8/Q8</f>
        <v>1.0350553505535056</v>
      </c>
      <c r="S12" s="158"/>
      <c r="T12" s="156">
        <f>1</f>
        <v>1</v>
      </c>
      <c r="U12" s="157">
        <f>U8/T8</f>
        <v>1.0331797235023041</v>
      </c>
      <c r="V12" s="158"/>
      <c r="W12" s="156">
        <f>1</f>
        <v>1</v>
      </c>
      <c r="X12" s="157">
        <f>X8/W8</f>
        <v>1.0313364055299539</v>
      </c>
      <c r="Y12" s="158"/>
      <c r="Z12" s="156">
        <f>1</f>
        <v>1</v>
      </c>
      <c r="AA12" s="157">
        <f>AA8/Z8</f>
        <v>1.0294930875576036</v>
      </c>
      <c r="AB12" s="158"/>
      <c r="AC12" s="157">
        <f>1</f>
        <v>1</v>
      </c>
      <c r="AD12" s="157">
        <f>AD8/AC8</f>
        <v>1.0275735294117647</v>
      </c>
      <c r="AE12" s="159"/>
      <c r="AF12" s="156">
        <f>1</f>
        <v>1</v>
      </c>
      <c r="AG12" s="157">
        <f>AG8/AF8</f>
        <v>1.0303867403314917</v>
      </c>
      <c r="AH12" s="158"/>
      <c r="AI12" s="157">
        <f>1</f>
        <v>1</v>
      </c>
      <c r="AJ12" s="157">
        <f>AJ8/AI8</f>
        <v>1.0324675324675325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0.9981634527089073</v>
      </c>
      <c r="F14" s="167">
        <f t="shared" si="3"/>
        <v>0.9964476021314387</v>
      </c>
      <c r="G14" s="168">
        <f t="shared" si="3"/>
        <v>0.9972911963882618</v>
      </c>
      <c r="H14" s="169">
        <f t="shared" si="3"/>
        <v>0.9981600735970562</v>
      </c>
      <c r="I14" s="167">
        <f t="shared" si="3"/>
        <v>0.9991087344028521</v>
      </c>
      <c r="J14" s="170">
        <f t="shared" si="3"/>
        <v>0.9986419194205522</v>
      </c>
      <c r="K14" s="169">
        <f t="shared" si="3"/>
        <v>1.0009216589861751</v>
      </c>
      <c r="L14" s="167">
        <f t="shared" si="3"/>
        <v>1</v>
      </c>
      <c r="M14" s="170">
        <f t="shared" si="3"/>
        <v>1.000453309156845</v>
      </c>
      <c r="N14" s="169">
        <f t="shared" si="3"/>
        <v>0.9990791896869244</v>
      </c>
      <c r="O14" s="167">
        <f t="shared" si="3"/>
        <v>0.9982158786797503</v>
      </c>
      <c r="P14" s="170">
        <f t="shared" si="3"/>
        <v>0.9986406887177164</v>
      </c>
      <c r="Q14" s="169">
        <f t="shared" si="3"/>
        <v>0.9990783410138249</v>
      </c>
      <c r="R14" s="167">
        <f t="shared" si="3"/>
        <v>1.002680965147453</v>
      </c>
      <c r="S14" s="170">
        <f t="shared" si="3"/>
        <v>1.0009074410163339</v>
      </c>
      <c r="T14" s="169">
        <f t="shared" si="3"/>
        <v>1.0009225092250922</v>
      </c>
      <c r="U14" s="167">
        <f t="shared" si="3"/>
        <v>0.9991087344028521</v>
      </c>
      <c r="V14" s="170">
        <f t="shared" si="3"/>
        <v>1</v>
      </c>
      <c r="W14" s="169">
        <f t="shared" si="3"/>
        <v>1</v>
      </c>
      <c r="X14" s="167">
        <f t="shared" si="3"/>
        <v>0.9982158786797503</v>
      </c>
      <c r="Y14" s="170">
        <f t="shared" si="3"/>
        <v>0.99909338168631</v>
      </c>
      <c r="Z14" s="169">
        <f t="shared" si="3"/>
        <v>1</v>
      </c>
      <c r="AA14" s="167">
        <f t="shared" si="3"/>
        <v>0.998212689901698</v>
      </c>
      <c r="AB14" s="170">
        <f t="shared" si="3"/>
        <v>0.9990925589836661</v>
      </c>
      <c r="AC14" s="167">
        <f t="shared" si="3"/>
        <v>1.0027649769585254</v>
      </c>
      <c r="AD14" s="167">
        <f t="shared" si="3"/>
        <v>1.000895255147717</v>
      </c>
      <c r="AE14" s="168">
        <f t="shared" si="3"/>
        <v>1.0018165304268847</v>
      </c>
      <c r="AF14" s="169">
        <f t="shared" si="3"/>
        <v>0.9981617647058824</v>
      </c>
      <c r="AG14" s="167">
        <f t="shared" si="3"/>
        <v>1.0008944543828264</v>
      </c>
      <c r="AH14" s="170">
        <f t="shared" si="3"/>
        <v>0.9995466908431551</v>
      </c>
      <c r="AI14" s="167">
        <f t="shared" si="3"/>
        <v>0.992633517495396</v>
      </c>
      <c r="AJ14" s="167">
        <f t="shared" si="3"/>
        <v>0.9946380697050938</v>
      </c>
      <c r="AK14" s="170">
        <f t="shared" si="3"/>
        <v>0.9936507936507937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47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10</v>
      </c>
      <c r="F18" s="176">
        <f t="shared" si="4"/>
        <v>4</v>
      </c>
      <c r="G18" s="177">
        <f>SUM(E18:F18)</f>
        <v>14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18</v>
      </c>
      <c r="F19" s="176">
        <f t="shared" si="4"/>
        <v>13</v>
      </c>
      <c r="G19" s="177">
        <f>SUM(E19:F19)</f>
        <v>31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11</v>
      </c>
      <c r="F20" s="176">
        <f t="shared" si="4"/>
        <v>16</v>
      </c>
      <c r="G20" s="177">
        <f>SUM(F20+E20)</f>
        <v>27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21</v>
      </c>
      <c r="F21" s="178">
        <f t="shared" si="4"/>
        <v>28</v>
      </c>
      <c r="G21" s="179">
        <f>SUM(E21:F21)</f>
        <v>49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1089</v>
      </c>
      <c r="C29" s="189">
        <f>C8</f>
        <v>1126</v>
      </c>
      <c r="D29" s="190">
        <f>D8</f>
        <v>2215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1087</v>
      </c>
      <c r="C30" s="189">
        <f>F8</f>
        <v>1122</v>
      </c>
      <c r="D30" s="190">
        <f>G8</f>
        <v>2209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1085</v>
      </c>
      <c r="C31" s="189">
        <f>I8</f>
        <v>1121</v>
      </c>
      <c r="D31" s="190">
        <f aca="true" t="shared" si="5" ref="D31:D40">B31+C31</f>
        <v>2206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1086</v>
      </c>
      <c r="C32" s="189">
        <f>L8</f>
        <v>1121</v>
      </c>
      <c r="D32" s="190">
        <f t="shared" si="5"/>
        <v>2207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1085</v>
      </c>
      <c r="C33" s="189">
        <f>O8</f>
        <v>1119</v>
      </c>
      <c r="D33" s="190">
        <f t="shared" si="5"/>
        <v>2204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1084</v>
      </c>
      <c r="C34" s="189">
        <f>R8</f>
        <v>1122</v>
      </c>
      <c r="D34" s="190">
        <f t="shared" si="5"/>
        <v>2206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1085</v>
      </c>
      <c r="C35" s="189">
        <f>U8</f>
        <v>1121</v>
      </c>
      <c r="D35" s="190">
        <f t="shared" si="5"/>
        <v>2206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1085</v>
      </c>
      <c r="C36" s="189">
        <f>X8</f>
        <v>1119</v>
      </c>
      <c r="D36" s="190">
        <f t="shared" si="5"/>
        <v>2204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1085</v>
      </c>
      <c r="C37" s="189">
        <f>AA8</f>
        <v>1117</v>
      </c>
      <c r="D37" s="190">
        <f t="shared" si="5"/>
        <v>2202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1088</v>
      </c>
      <c r="C38" s="189">
        <f>AD8</f>
        <v>1118</v>
      </c>
      <c r="D38" s="190">
        <f t="shared" si="5"/>
        <v>2206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1086</v>
      </c>
      <c r="C39" s="189">
        <f>AG8</f>
        <v>1119</v>
      </c>
      <c r="D39" s="190">
        <f t="shared" si="5"/>
        <v>2205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1078</v>
      </c>
      <c r="C40" s="193">
        <f>AJ8</f>
        <v>1113</v>
      </c>
      <c r="D40" s="194">
        <f t="shared" si="5"/>
        <v>2191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O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J10" sqref="AJ10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2018'!AI8)</f>
        <v>1078</v>
      </c>
      <c r="C3" s="129">
        <f>SUM('pohyb obyv 2018'!AJ8)</f>
        <v>1113</v>
      </c>
      <c r="D3" s="130">
        <f>SUM(B3:C3)</f>
        <v>2191</v>
      </c>
      <c r="E3" s="131">
        <f>B8</f>
        <v>1077</v>
      </c>
      <c r="F3" s="131">
        <f>C8</f>
        <v>1111</v>
      </c>
      <c r="G3" s="132">
        <f>E3+F3</f>
        <v>2188</v>
      </c>
      <c r="H3" s="133">
        <f>E8</f>
        <v>1080</v>
      </c>
      <c r="I3" s="131">
        <f>F8</f>
        <v>1110</v>
      </c>
      <c r="J3" s="130">
        <f>H3+I3</f>
        <v>2190</v>
      </c>
      <c r="K3" s="133">
        <f>H8</f>
        <v>1080</v>
      </c>
      <c r="L3" s="131">
        <f>I8</f>
        <v>1109</v>
      </c>
      <c r="M3" s="130">
        <f>K3+L3</f>
        <v>2189</v>
      </c>
      <c r="N3" s="133">
        <f>K8</f>
        <v>1076</v>
      </c>
      <c r="O3" s="131">
        <f>L8</f>
        <v>1108</v>
      </c>
      <c r="P3" s="130">
        <f>N3+O3</f>
        <v>2184</v>
      </c>
      <c r="Q3" s="133">
        <f>N8</f>
        <v>1077</v>
      </c>
      <c r="R3" s="131">
        <f>O8</f>
        <v>1109</v>
      </c>
      <c r="S3" s="130">
        <f aca="true" t="shared" si="0" ref="S3:S8">Q3+R3</f>
        <v>2186</v>
      </c>
      <c r="T3" s="133">
        <f>Q8</f>
        <v>1074</v>
      </c>
      <c r="U3" s="131">
        <f>R8</f>
        <v>1111</v>
      </c>
      <c r="V3" s="130">
        <f>T3+U3</f>
        <v>2185</v>
      </c>
      <c r="W3" s="133">
        <f>T8</f>
        <v>1071</v>
      </c>
      <c r="X3" s="131">
        <f>U8</f>
        <v>1111</v>
      </c>
      <c r="Y3" s="130">
        <f>W3+X3</f>
        <v>2182</v>
      </c>
      <c r="Z3" s="133">
        <f>W8</f>
        <v>1071</v>
      </c>
      <c r="AA3" s="131">
        <f>X8</f>
        <v>1111</v>
      </c>
      <c r="AB3" s="130">
        <f>Z3+AA3</f>
        <v>2182</v>
      </c>
      <c r="AC3" s="131">
        <f>Z8</f>
        <v>1066</v>
      </c>
      <c r="AD3" s="131">
        <f>AA8</f>
        <v>1114</v>
      </c>
      <c r="AE3" s="132">
        <f aca="true" t="shared" si="1" ref="AE3:AE8">AC3+AD3</f>
        <v>2180</v>
      </c>
      <c r="AF3" s="133">
        <f>AC8</f>
        <v>1068</v>
      </c>
      <c r="AG3" s="131">
        <f>AD8</f>
        <v>1115</v>
      </c>
      <c r="AH3" s="130">
        <f>AF3+AG3</f>
        <v>2183</v>
      </c>
      <c r="AI3" s="131">
        <f>AF8</f>
        <v>1069</v>
      </c>
      <c r="AJ3" s="131">
        <f>AG8</f>
        <v>1116</v>
      </c>
      <c r="AK3" s="130">
        <f aca="true" t="shared" si="2" ref="AK3:AK8">AI3+AJ3</f>
        <v>2185</v>
      </c>
    </row>
    <row r="4" spans="1:37" ht="12.75">
      <c r="A4" s="135" t="s">
        <v>11</v>
      </c>
      <c r="B4" s="136">
        <v>0</v>
      </c>
      <c r="C4" s="137">
        <v>0</v>
      </c>
      <c r="D4" s="138">
        <f>SUM(B4:C4)</f>
        <v>0</v>
      </c>
      <c r="E4" s="137">
        <v>2</v>
      </c>
      <c r="F4" s="137">
        <v>0</v>
      </c>
      <c r="G4" s="139">
        <f>SUM(F4+E4)</f>
        <v>2</v>
      </c>
      <c r="H4" s="136">
        <v>0</v>
      </c>
      <c r="I4" s="137">
        <v>0</v>
      </c>
      <c r="J4" s="138">
        <f>SUM(H4:I4)</f>
        <v>0</v>
      </c>
      <c r="K4" s="136">
        <v>1</v>
      </c>
      <c r="L4" s="137">
        <v>2</v>
      </c>
      <c r="M4" s="138">
        <f>SUM(K4:L4)</f>
        <v>3</v>
      </c>
      <c r="N4" s="136">
        <v>0</v>
      </c>
      <c r="O4" s="137">
        <v>2</v>
      </c>
      <c r="P4" s="138">
        <f>SUM(N4:O4)</f>
        <v>2</v>
      </c>
      <c r="Q4" s="136">
        <v>0</v>
      </c>
      <c r="R4" s="137">
        <v>0</v>
      </c>
      <c r="S4" s="130">
        <f t="shared" si="0"/>
        <v>0</v>
      </c>
      <c r="T4" s="136">
        <v>1</v>
      </c>
      <c r="U4" s="137">
        <v>1</v>
      </c>
      <c r="V4" s="138">
        <f>SUM(T4:U4)</f>
        <v>2</v>
      </c>
      <c r="W4" s="136">
        <v>1</v>
      </c>
      <c r="X4" s="137">
        <v>0</v>
      </c>
      <c r="Y4" s="138">
        <f>SUM(W4:X4)</f>
        <v>1</v>
      </c>
      <c r="Z4" s="136">
        <v>0</v>
      </c>
      <c r="AA4" s="137">
        <v>3</v>
      </c>
      <c r="AB4" s="138">
        <f>SUM(Z4:AA4)</f>
        <v>3</v>
      </c>
      <c r="AC4" s="137">
        <v>1</v>
      </c>
      <c r="AD4" s="137">
        <v>0</v>
      </c>
      <c r="AE4" s="132">
        <f t="shared" si="1"/>
        <v>1</v>
      </c>
      <c r="AF4" s="136">
        <v>1</v>
      </c>
      <c r="AG4" s="137">
        <v>1</v>
      </c>
      <c r="AH4" s="138">
        <f>SUM(AF4:AG4)</f>
        <v>2</v>
      </c>
      <c r="AI4" s="137">
        <v>0</v>
      </c>
      <c r="AJ4" s="137">
        <v>1</v>
      </c>
      <c r="AK4" s="130">
        <f t="shared" si="2"/>
        <v>1</v>
      </c>
    </row>
    <row r="5" spans="1:37" ht="12.75">
      <c r="A5" s="135" t="s">
        <v>12</v>
      </c>
      <c r="B5" s="136">
        <v>2</v>
      </c>
      <c r="C5" s="137">
        <v>1</v>
      </c>
      <c r="D5" s="138">
        <f>SUM(B5:C5)</f>
        <v>3</v>
      </c>
      <c r="E5" s="137">
        <v>1</v>
      </c>
      <c r="F5" s="137">
        <v>1</v>
      </c>
      <c r="G5" s="139">
        <f>SUM(F5+E5)</f>
        <v>2</v>
      </c>
      <c r="H5" s="136">
        <v>1</v>
      </c>
      <c r="I5" s="137">
        <v>0</v>
      </c>
      <c r="J5" s="138">
        <f>SUM(H5:I5)</f>
        <v>1</v>
      </c>
      <c r="K5" s="136">
        <v>4</v>
      </c>
      <c r="L5" s="137">
        <v>1</v>
      </c>
      <c r="M5" s="138">
        <f>SUM(K5:L5)</f>
        <v>5</v>
      </c>
      <c r="N5" s="136">
        <v>2</v>
      </c>
      <c r="O5" s="137">
        <v>2</v>
      </c>
      <c r="P5" s="138">
        <f>SUM(N5:O5)</f>
        <v>4</v>
      </c>
      <c r="Q5" s="136">
        <v>2</v>
      </c>
      <c r="R5" s="137">
        <v>1</v>
      </c>
      <c r="S5" s="130">
        <f t="shared" si="0"/>
        <v>3</v>
      </c>
      <c r="T5" s="136">
        <v>2</v>
      </c>
      <c r="U5" s="137">
        <v>1</v>
      </c>
      <c r="V5" s="138">
        <f>SUM(T5:U5)</f>
        <v>3</v>
      </c>
      <c r="W5" s="136">
        <v>0</v>
      </c>
      <c r="X5" s="137">
        <v>1</v>
      </c>
      <c r="Y5" s="138">
        <f>SUM(W5:X5)</f>
        <v>1</v>
      </c>
      <c r="Z5" s="136">
        <v>1</v>
      </c>
      <c r="AA5" s="137">
        <v>0</v>
      </c>
      <c r="AB5" s="138">
        <f>SUM(Z5:AA5)</f>
        <v>1</v>
      </c>
      <c r="AC5" s="137">
        <v>0</v>
      </c>
      <c r="AD5" s="137">
        <v>0</v>
      </c>
      <c r="AE5" s="132">
        <f t="shared" si="1"/>
        <v>0</v>
      </c>
      <c r="AF5" s="136">
        <v>1</v>
      </c>
      <c r="AG5" s="137">
        <v>0</v>
      </c>
      <c r="AH5" s="138">
        <f>SUM(AF5:AG5)</f>
        <v>1</v>
      </c>
      <c r="AI5" s="137">
        <v>1</v>
      </c>
      <c r="AJ5" s="137">
        <v>1</v>
      </c>
      <c r="AK5" s="130">
        <f t="shared" si="2"/>
        <v>2</v>
      </c>
    </row>
    <row r="6" spans="1:37" ht="12.75">
      <c r="A6" s="135" t="s">
        <v>13</v>
      </c>
      <c r="B6" s="136">
        <v>2</v>
      </c>
      <c r="C6" s="137">
        <v>1</v>
      </c>
      <c r="D6" s="138">
        <f>SUM(B6:C6)</f>
        <v>3</v>
      </c>
      <c r="E6" s="137">
        <v>2</v>
      </c>
      <c r="F6" s="137">
        <v>2</v>
      </c>
      <c r="G6" s="139">
        <f>SUM(F6+E6)</f>
        <v>4</v>
      </c>
      <c r="H6" s="136">
        <v>1</v>
      </c>
      <c r="I6" s="137">
        <v>0</v>
      </c>
      <c r="J6" s="138">
        <f>SUM(H6:I6)</f>
        <v>1</v>
      </c>
      <c r="K6" s="136">
        <v>1</v>
      </c>
      <c r="L6" s="137">
        <v>0</v>
      </c>
      <c r="M6" s="138">
        <f>SUM(K6:L6)</f>
        <v>1</v>
      </c>
      <c r="N6" s="136">
        <v>4</v>
      </c>
      <c r="O6" s="137">
        <v>1</v>
      </c>
      <c r="P6" s="138">
        <f>SUM(N6:O6)</f>
        <v>5</v>
      </c>
      <c r="Q6" s="136">
        <v>0</v>
      </c>
      <c r="R6" s="137">
        <v>3</v>
      </c>
      <c r="S6" s="130">
        <f t="shared" si="0"/>
        <v>3</v>
      </c>
      <c r="T6" s="136">
        <v>0</v>
      </c>
      <c r="U6" s="137">
        <v>1</v>
      </c>
      <c r="V6" s="138">
        <f>SUM(T6:U6)</f>
        <v>1</v>
      </c>
      <c r="W6" s="136">
        <v>0</v>
      </c>
      <c r="X6" s="137">
        <v>1</v>
      </c>
      <c r="Y6" s="138">
        <f>SUM(W6:X6)</f>
        <v>1</v>
      </c>
      <c r="Z6" s="136">
        <v>0</v>
      </c>
      <c r="AA6" s="137">
        <v>0</v>
      </c>
      <c r="AB6" s="138">
        <f>SUM(Z6:AA6)</f>
        <v>0</v>
      </c>
      <c r="AC6" s="137">
        <v>1</v>
      </c>
      <c r="AD6" s="137">
        <v>3</v>
      </c>
      <c r="AE6" s="132">
        <f t="shared" si="1"/>
        <v>4</v>
      </c>
      <c r="AF6" s="136">
        <v>1</v>
      </c>
      <c r="AG6" s="137">
        <v>0</v>
      </c>
      <c r="AH6" s="138">
        <f>SUM(AF6:AG6)</f>
        <v>1</v>
      </c>
      <c r="AI6" s="137">
        <v>0</v>
      </c>
      <c r="AJ6" s="137">
        <v>0</v>
      </c>
      <c r="AK6" s="130">
        <f t="shared" si="2"/>
        <v>0</v>
      </c>
    </row>
    <row r="7" spans="1:37" ht="12.75">
      <c r="A7" s="135" t="s">
        <v>14</v>
      </c>
      <c r="B7" s="136">
        <v>1</v>
      </c>
      <c r="C7" s="137">
        <v>2</v>
      </c>
      <c r="D7" s="138">
        <f>SUM(B7:C7)</f>
        <v>3</v>
      </c>
      <c r="E7" s="137">
        <v>0</v>
      </c>
      <c r="F7" s="137">
        <v>2</v>
      </c>
      <c r="G7" s="139">
        <f>SUM(F7+E7)</f>
        <v>2</v>
      </c>
      <c r="H7" s="136">
        <v>0</v>
      </c>
      <c r="I7" s="137">
        <v>1</v>
      </c>
      <c r="J7" s="138">
        <f>SUM(H7:I7)</f>
        <v>1</v>
      </c>
      <c r="K7" s="136">
        <v>2</v>
      </c>
      <c r="L7" s="137">
        <v>2</v>
      </c>
      <c r="M7" s="138">
        <f>SUM(K7:L7)</f>
        <v>4</v>
      </c>
      <c r="N7" s="136">
        <v>1</v>
      </c>
      <c r="O7" s="137">
        <v>0</v>
      </c>
      <c r="P7" s="138">
        <f>SUM(N7:O7)</f>
        <v>1</v>
      </c>
      <c r="Q7" s="136">
        <v>1</v>
      </c>
      <c r="R7" s="137">
        <v>0</v>
      </c>
      <c r="S7" s="130">
        <f t="shared" si="0"/>
        <v>1</v>
      </c>
      <c r="T7" s="136">
        <v>2</v>
      </c>
      <c r="U7" s="137">
        <v>1</v>
      </c>
      <c r="V7" s="138">
        <f>SUM(T7:U7)</f>
        <v>3</v>
      </c>
      <c r="W7" s="136">
        <v>1</v>
      </c>
      <c r="X7" s="137">
        <v>0</v>
      </c>
      <c r="Y7" s="138">
        <f>SUM(W7:X7)</f>
        <v>1</v>
      </c>
      <c r="Z7" s="136">
        <v>4</v>
      </c>
      <c r="AA7" s="137">
        <v>0</v>
      </c>
      <c r="AB7" s="138">
        <f>SUM(Z7:AA7)</f>
        <v>4</v>
      </c>
      <c r="AC7" s="137">
        <v>0</v>
      </c>
      <c r="AD7" s="137">
        <v>2</v>
      </c>
      <c r="AE7" s="132">
        <f t="shared" si="1"/>
        <v>2</v>
      </c>
      <c r="AF7" s="136">
        <v>0</v>
      </c>
      <c r="AG7" s="137">
        <v>0</v>
      </c>
      <c r="AH7" s="138">
        <f>SUM(AF7:AG7)</f>
        <v>0</v>
      </c>
      <c r="AI7" s="137">
        <v>1</v>
      </c>
      <c r="AJ7" s="137">
        <v>0</v>
      </c>
      <c r="AK7" s="130">
        <f t="shared" si="2"/>
        <v>1</v>
      </c>
    </row>
    <row r="8" spans="1:37" s="134" customFormat="1" ht="43.5" customHeight="1">
      <c r="A8" s="140" t="s">
        <v>15</v>
      </c>
      <c r="B8" s="141">
        <f>SUM(B3+B4-B5+B6-B7)</f>
        <v>1077</v>
      </c>
      <c r="C8" s="142">
        <f>C3+C4-C5+C6-C7</f>
        <v>1111</v>
      </c>
      <c r="D8" s="143">
        <f>B8+C8</f>
        <v>2188</v>
      </c>
      <c r="E8" s="142">
        <f>E3+E4-E5+E6-E7</f>
        <v>1080</v>
      </c>
      <c r="F8" s="142">
        <f>F3+F4-F5+F6-F7</f>
        <v>1110</v>
      </c>
      <c r="G8" s="144">
        <f>E8+F8</f>
        <v>2190</v>
      </c>
      <c r="H8" s="141">
        <f>H3+H4-H5+H6-H7</f>
        <v>1080</v>
      </c>
      <c r="I8" s="142">
        <f>I3+I4-I5+I6-I7</f>
        <v>1109</v>
      </c>
      <c r="J8" s="143">
        <f>H8+I8</f>
        <v>2189</v>
      </c>
      <c r="K8" s="141">
        <f>K3+K4-K5+K6-K7</f>
        <v>1076</v>
      </c>
      <c r="L8" s="142">
        <f>L3+L4-L5+L6-L7</f>
        <v>1108</v>
      </c>
      <c r="M8" s="143">
        <f>K8+L8</f>
        <v>2184</v>
      </c>
      <c r="N8" s="141">
        <f>N3+N4-N5+N6-N7</f>
        <v>1077</v>
      </c>
      <c r="O8" s="142">
        <f>O3+O4-O5+O6-O7</f>
        <v>1109</v>
      </c>
      <c r="P8" s="143">
        <f>N8+O8</f>
        <v>2186</v>
      </c>
      <c r="Q8" s="141">
        <f>Q3+Q4-Q5+Q6-Q7</f>
        <v>1074</v>
      </c>
      <c r="R8" s="142">
        <f>R3+R4-R5+R6-R7</f>
        <v>1111</v>
      </c>
      <c r="S8" s="143">
        <f t="shared" si="0"/>
        <v>2185</v>
      </c>
      <c r="T8" s="141">
        <f>T3+T4-T5+T6-T7</f>
        <v>1071</v>
      </c>
      <c r="U8" s="142">
        <f>U3+U4-U5+U6-U7</f>
        <v>1111</v>
      </c>
      <c r="V8" s="143">
        <f>T8+U8</f>
        <v>2182</v>
      </c>
      <c r="W8" s="141">
        <f>W3+W4-W5+W6-W7</f>
        <v>1071</v>
      </c>
      <c r="X8" s="142">
        <f>X3+X4-X5+X6-X7</f>
        <v>1111</v>
      </c>
      <c r="Y8" s="143">
        <f>W8+X8</f>
        <v>2182</v>
      </c>
      <c r="Z8" s="141">
        <f>Z3+Z4-Z5+Z6-Z7</f>
        <v>1066</v>
      </c>
      <c r="AA8" s="142">
        <f>AA3+AA4-AA5+AA6-AA7</f>
        <v>1114</v>
      </c>
      <c r="AB8" s="143">
        <f>Z8+AA8</f>
        <v>2180</v>
      </c>
      <c r="AC8" s="142">
        <f>AC3+AC4-AC5+AC6-AC7</f>
        <v>1068</v>
      </c>
      <c r="AD8" s="142">
        <f>AD3+AD4-AD5+AD6-AD7</f>
        <v>1115</v>
      </c>
      <c r="AE8" s="144">
        <f t="shared" si="1"/>
        <v>2183</v>
      </c>
      <c r="AF8" s="141">
        <f>AF3+AF4-AF5+AF6-AF7</f>
        <v>1069</v>
      </c>
      <c r="AG8" s="142">
        <f>AG3+AG4-AG5+AG6-AG7</f>
        <v>1116</v>
      </c>
      <c r="AH8" s="143">
        <f>AF8+AG8</f>
        <v>2185</v>
      </c>
      <c r="AI8" s="142">
        <f>AI3+AI4-AI5+AI6-AI7</f>
        <v>1067</v>
      </c>
      <c r="AJ8" s="142">
        <f>AJ3+AJ4-AJ5+AJ6-AJ7</f>
        <v>1116</v>
      </c>
      <c r="AK8" s="143">
        <f t="shared" si="2"/>
        <v>2183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-1</v>
      </c>
      <c r="C10" s="151">
        <f>C8-C3</f>
        <v>-2</v>
      </c>
      <c r="D10" s="152">
        <f>C10+B10</f>
        <v>-3</v>
      </c>
      <c r="E10" s="151">
        <f>E8-E3</f>
        <v>3</v>
      </c>
      <c r="F10" s="151">
        <f>F8-F3</f>
        <v>-1</v>
      </c>
      <c r="G10" s="153">
        <f>F10+E10</f>
        <v>2</v>
      </c>
      <c r="H10" s="150">
        <f>H8-H3</f>
        <v>0</v>
      </c>
      <c r="I10" s="151">
        <f>I8-I3</f>
        <v>-1</v>
      </c>
      <c r="J10" s="152">
        <f>I10+H10</f>
        <v>-1</v>
      </c>
      <c r="K10" s="150">
        <f>K8-K3</f>
        <v>-4</v>
      </c>
      <c r="L10" s="151">
        <f>L8-L3</f>
        <v>-1</v>
      </c>
      <c r="M10" s="152">
        <f>L10+K10</f>
        <v>-5</v>
      </c>
      <c r="N10" s="150">
        <f>N8-N3</f>
        <v>1</v>
      </c>
      <c r="O10" s="151">
        <f>O8-O3</f>
        <v>1</v>
      </c>
      <c r="P10" s="152">
        <f>O10+N10</f>
        <v>2</v>
      </c>
      <c r="Q10" s="150">
        <f>Q8-Q3</f>
        <v>-3</v>
      </c>
      <c r="R10" s="151">
        <f>R8-R3</f>
        <v>2</v>
      </c>
      <c r="S10" s="152">
        <f>R10+Q10</f>
        <v>-1</v>
      </c>
      <c r="T10" s="150">
        <f>T8-T3</f>
        <v>-3</v>
      </c>
      <c r="U10" s="151">
        <f>U8-U3</f>
        <v>0</v>
      </c>
      <c r="V10" s="152">
        <f>U10+T10</f>
        <v>-3</v>
      </c>
      <c r="W10" s="150">
        <f>W8-W3</f>
        <v>0</v>
      </c>
      <c r="X10" s="151">
        <f>X8-X3</f>
        <v>0</v>
      </c>
      <c r="Y10" s="152">
        <f>X10+W10</f>
        <v>0</v>
      </c>
      <c r="Z10" s="150">
        <f>Z8-Z3</f>
        <v>-5</v>
      </c>
      <c r="AA10" s="151">
        <f>AA8-AA3</f>
        <v>3</v>
      </c>
      <c r="AB10" s="152">
        <f>AA10+Z10</f>
        <v>-2</v>
      </c>
      <c r="AC10" s="151">
        <f>AC8-AC3</f>
        <v>2</v>
      </c>
      <c r="AD10" s="151">
        <f>AD8-AD3</f>
        <v>1</v>
      </c>
      <c r="AE10" s="153">
        <f>AD10+AC10</f>
        <v>3</v>
      </c>
      <c r="AF10" s="150">
        <f>AF8-AF3</f>
        <v>1</v>
      </c>
      <c r="AG10" s="151">
        <f>AG8-AG3</f>
        <v>1</v>
      </c>
      <c r="AH10" s="152">
        <f>AG10+AF10</f>
        <v>2</v>
      </c>
      <c r="AI10" s="151">
        <f>AI8-AI3</f>
        <v>-2</v>
      </c>
      <c r="AJ10" s="151">
        <f>AJ8-AJ3</f>
        <v>0</v>
      </c>
      <c r="AK10" s="152">
        <f>AJ10+AI10</f>
        <v>-2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1.0315691736304549</v>
      </c>
      <c r="D12" s="158"/>
      <c r="E12" s="157">
        <f>1</f>
        <v>1</v>
      </c>
      <c r="F12" s="157">
        <f>F8/E8</f>
        <v>1.0277777777777777</v>
      </c>
      <c r="G12" s="159"/>
      <c r="H12" s="156">
        <f>1</f>
        <v>1</v>
      </c>
      <c r="I12" s="157">
        <f>I8/H8</f>
        <v>1.026851851851852</v>
      </c>
      <c r="J12" s="158"/>
      <c r="K12" s="156">
        <f>1</f>
        <v>1</v>
      </c>
      <c r="L12" s="157">
        <f>L8/K8</f>
        <v>1.029739776951673</v>
      </c>
      <c r="M12" s="158"/>
      <c r="N12" s="156">
        <f>1</f>
        <v>1</v>
      </c>
      <c r="O12" s="157">
        <f>O8/N8</f>
        <v>1.0297121634168989</v>
      </c>
      <c r="P12" s="158"/>
      <c r="Q12" s="156">
        <f>1</f>
        <v>1</v>
      </c>
      <c r="R12" s="157">
        <f>R8/Q8</f>
        <v>1.0344506517690875</v>
      </c>
      <c r="S12" s="158"/>
      <c r="T12" s="156">
        <f>1</f>
        <v>1</v>
      </c>
      <c r="U12" s="157">
        <f>U8/T8</f>
        <v>1.0373482726423904</v>
      </c>
      <c r="V12" s="158"/>
      <c r="W12" s="156">
        <f>1</f>
        <v>1</v>
      </c>
      <c r="X12" s="157">
        <f>X8/W8</f>
        <v>1.0373482726423904</v>
      </c>
      <c r="Y12" s="158"/>
      <c r="Z12" s="156">
        <f>1</f>
        <v>1</v>
      </c>
      <c r="AA12" s="157">
        <f>AA8/Z8</f>
        <v>1.0450281425891181</v>
      </c>
      <c r="AB12" s="158"/>
      <c r="AC12" s="157">
        <f>1</f>
        <v>1</v>
      </c>
      <c r="AD12" s="157">
        <f>AD8/AC8</f>
        <v>1.044007490636704</v>
      </c>
      <c r="AE12" s="159"/>
      <c r="AF12" s="156">
        <f>1</f>
        <v>1</v>
      </c>
      <c r="AG12" s="157">
        <f>AG8/AF8</f>
        <v>1.0439663236669785</v>
      </c>
      <c r="AH12" s="158"/>
      <c r="AI12" s="157">
        <f>1</f>
        <v>1</v>
      </c>
      <c r="AJ12" s="157">
        <f>AJ8/AI8</f>
        <v>1.0459231490159324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1.0027855153203342</v>
      </c>
      <c r="F14" s="167">
        <f t="shared" si="3"/>
        <v>0.9990999099909991</v>
      </c>
      <c r="G14" s="168">
        <f t="shared" si="3"/>
        <v>1.0009140767824498</v>
      </c>
      <c r="H14" s="169">
        <f t="shared" si="3"/>
        <v>1</v>
      </c>
      <c r="I14" s="167">
        <f t="shared" si="3"/>
        <v>0.9990990990990991</v>
      </c>
      <c r="J14" s="170">
        <f t="shared" si="3"/>
        <v>0.9995433789954338</v>
      </c>
      <c r="K14" s="169">
        <f t="shared" si="3"/>
        <v>0.9962962962962963</v>
      </c>
      <c r="L14" s="167">
        <f t="shared" si="3"/>
        <v>0.9990982867448152</v>
      </c>
      <c r="M14" s="170">
        <f t="shared" si="3"/>
        <v>0.9977158519872088</v>
      </c>
      <c r="N14" s="169">
        <f t="shared" si="3"/>
        <v>1.0009293680297398</v>
      </c>
      <c r="O14" s="167">
        <f t="shared" si="3"/>
        <v>1.0009025270758123</v>
      </c>
      <c r="P14" s="170">
        <f t="shared" si="3"/>
        <v>1.000915750915751</v>
      </c>
      <c r="Q14" s="169">
        <f t="shared" si="3"/>
        <v>0.9972144846796658</v>
      </c>
      <c r="R14" s="167">
        <f t="shared" si="3"/>
        <v>1.0018034265103697</v>
      </c>
      <c r="S14" s="170">
        <f t="shared" si="3"/>
        <v>0.9995425434583715</v>
      </c>
      <c r="T14" s="169">
        <f t="shared" si="3"/>
        <v>0.9972067039106145</v>
      </c>
      <c r="U14" s="167">
        <f t="shared" si="3"/>
        <v>1</v>
      </c>
      <c r="V14" s="170">
        <f t="shared" si="3"/>
        <v>0.9986270022883296</v>
      </c>
      <c r="W14" s="169">
        <f t="shared" si="3"/>
        <v>1</v>
      </c>
      <c r="X14" s="167">
        <f t="shared" si="3"/>
        <v>1</v>
      </c>
      <c r="Y14" s="170">
        <f t="shared" si="3"/>
        <v>1</v>
      </c>
      <c r="Z14" s="169">
        <f t="shared" si="3"/>
        <v>0.9953314659197012</v>
      </c>
      <c r="AA14" s="167">
        <f t="shared" si="3"/>
        <v>1.0027002700270027</v>
      </c>
      <c r="AB14" s="170">
        <f t="shared" si="3"/>
        <v>0.999083409715857</v>
      </c>
      <c r="AC14" s="167">
        <f t="shared" si="3"/>
        <v>1.00187617260788</v>
      </c>
      <c r="AD14" s="167">
        <f t="shared" si="3"/>
        <v>1.0008976660682227</v>
      </c>
      <c r="AE14" s="168">
        <f t="shared" si="3"/>
        <v>1.0013761467889908</v>
      </c>
      <c r="AF14" s="169">
        <f t="shared" si="3"/>
        <v>1.000936329588015</v>
      </c>
      <c r="AG14" s="167">
        <f t="shared" si="3"/>
        <v>1.0008968609865472</v>
      </c>
      <c r="AH14" s="170">
        <f t="shared" si="3"/>
        <v>1.0009161704076959</v>
      </c>
      <c r="AI14" s="167">
        <f t="shared" si="3"/>
        <v>0.9981290926099158</v>
      </c>
      <c r="AJ14" s="167">
        <f t="shared" si="3"/>
        <v>1</v>
      </c>
      <c r="AK14" s="170">
        <f t="shared" si="3"/>
        <v>0.9990846681922196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48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7</v>
      </c>
      <c r="F18" s="176">
        <f t="shared" si="4"/>
        <v>10</v>
      </c>
      <c r="G18" s="177">
        <f>SUM(E18:F18)</f>
        <v>17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17</v>
      </c>
      <c r="F19" s="176">
        <f t="shared" si="4"/>
        <v>9</v>
      </c>
      <c r="G19" s="177">
        <f>SUM(E19:F19)</f>
        <v>26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12</v>
      </c>
      <c r="F20" s="176">
        <f t="shared" si="4"/>
        <v>12</v>
      </c>
      <c r="G20" s="177">
        <f>SUM(F20+E20)</f>
        <v>24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13</v>
      </c>
      <c r="F21" s="178">
        <f t="shared" si="4"/>
        <v>10</v>
      </c>
      <c r="G21" s="179">
        <f>SUM(E21:F21)</f>
        <v>23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1077</v>
      </c>
      <c r="C29" s="189">
        <f>C8</f>
        <v>1111</v>
      </c>
      <c r="D29" s="190">
        <f>D8</f>
        <v>2188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1080</v>
      </c>
      <c r="C30" s="189">
        <f>F8</f>
        <v>1110</v>
      </c>
      <c r="D30" s="190">
        <f>G8</f>
        <v>2190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1080</v>
      </c>
      <c r="C31" s="189">
        <f>I8</f>
        <v>1109</v>
      </c>
      <c r="D31" s="190">
        <f aca="true" t="shared" si="5" ref="D31:D40">B31+C31</f>
        <v>2189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1076</v>
      </c>
      <c r="C32" s="189">
        <f>L8</f>
        <v>1108</v>
      </c>
      <c r="D32" s="190">
        <f t="shared" si="5"/>
        <v>2184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1077</v>
      </c>
      <c r="C33" s="189">
        <f>O8</f>
        <v>1109</v>
      </c>
      <c r="D33" s="190">
        <f t="shared" si="5"/>
        <v>2186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1074</v>
      </c>
      <c r="C34" s="189">
        <f>R8</f>
        <v>1111</v>
      </c>
      <c r="D34" s="190">
        <f t="shared" si="5"/>
        <v>2185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1071</v>
      </c>
      <c r="C35" s="189">
        <f>U8</f>
        <v>1111</v>
      </c>
      <c r="D35" s="190">
        <f t="shared" si="5"/>
        <v>2182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1071</v>
      </c>
      <c r="C36" s="189">
        <f>X8</f>
        <v>1111</v>
      </c>
      <c r="D36" s="190">
        <f t="shared" si="5"/>
        <v>2182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1066</v>
      </c>
      <c r="C37" s="189">
        <f>AA8</f>
        <v>1114</v>
      </c>
      <c r="D37" s="190">
        <f t="shared" si="5"/>
        <v>2180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1068</v>
      </c>
      <c r="C38" s="189">
        <f>AD8</f>
        <v>1115</v>
      </c>
      <c r="D38" s="190">
        <f t="shared" si="5"/>
        <v>2183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1069</v>
      </c>
      <c r="C39" s="189">
        <f>AG8</f>
        <v>1116</v>
      </c>
      <c r="D39" s="190">
        <f t="shared" si="5"/>
        <v>2185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1067</v>
      </c>
      <c r="C40" s="193">
        <f>AJ8</f>
        <v>1116</v>
      </c>
      <c r="D40" s="194">
        <f t="shared" si="5"/>
        <v>2183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Q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K8" sqref="AK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2019'!AI8)</f>
        <v>1067</v>
      </c>
      <c r="C3" s="129">
        <f>SUM('pohyb obyv 2019'!AJ8)</f>
        <v>1116</v>
      </c>
      <c r="D3" s="130">
        <f>SUM('pohyb obyv 2019'!AK8)</f>
        <v>2183</v>
      </c>
      <c r="E3" s="131">
        <f>B8</f>
        <v>1067</v>
      </c>
      <c r="F3" s="131">
        <f>C8</f>
        <v>1117</v>
      </c>
      <c r="G3" s="132">
        <f>E3+F3</f>
        <v>2184</v>
      </c>
      <c r="H3" s="133">
        <f>E8</f>
        <v>1065</v>
      </c>
      <c r="I3" s="131">
        <f>F8</f>
        <v>1115</v>
      </c>
      <c r="J3" s="130">
        <f>H3+I3</f>
        <v>2180</v>
      </c>
      <c r="K3" s="133">
        <f>H8</f>
        <v>1065</v>
      </c>
      <c r="L3" s="131">
        <f>I8</f>
        <v>1112</v>
      </c>
      <c r="M3" s="130">
        <f>K3+L3</f>
        <v>2177</v>
      </c>
      <c r="N3" s="133">
        <f>K8</f>
        <v>1062</v>
      </c>
      <c r="O3" s="131">
        <f>L8</f>
        <v>1110</v>
      </c>
      <c r="P3" s="130">
        <f>N3+O3</f>
        <v>2172</v>
      </c>
      <c r="Q3" s="133">
        <f>N8</f>
        <v>1060</v>
      </c>
      <c r="R3" s="131">
        <f>O8</f>
        <v>1109</v>
      </c>
      <c r="S3" s="130">
        <f aca="true" t="shared" si="0" ref="S3:S8">Q3+R3</f>
        <v>2169</v>
      </c>
      <c r="T3" s="133">
        <f>Q8</f>
        <v>1063</v>
      </c>
      <c r="U3" s="131">
        <f>R8</f>
        <v>1111</v>
      </c>
      <c r="V3" s="130">
        <f>T3+U3</f>
        <v>2174</v>
      </c>
      <c r="W3" s="133">
        <f>T8</f>
        <v>1065</v>
      </c>
      <c r="X3" s="131">
        <f>U8</f>
        <v>1110</v>
      </c>
      <c r="Y3" s="130">
        <f>W3+X3</f>
        <v>2175</v>
      </c>
      <c r="Z3" s="133">
        <f>W8</f>
        <v>1066</v>
      </c>
      <c r="AA3" s="131">
        <f>X8</f>
        <v>1110</v>
      </c>
      <c r="AB3" s="130">
        <f>Z3+AA3</f>
        <v>2176</v>
      </c>
      <c r="AC3" s="131">
        <f>Z8</f>
        <v>1064</v>
      </c>
      <c r="AD3" s="131">
        <f>AA8</f>
        <v>1107</v>
      </c>
      <c r="AE3" s="132">
        <f aca="true" t="shared" si="1" ref="AE3:AE8">AC3+AD3</f>
        <v>2171</v>
      </c>
      <c r="AF3" s="133">
        <f>AC8</f>
        <v>1061</v>
      </c>
      <c r="AG3" s="131">
        <f>AD8</f>
        <v>1103</v>
      </c>
      <c r="AH3" s="130">
        <f>AF3+AG3</f>
        <v>2164</v>
      </c>
      <c r="AI3" s="131">
        <f>AF8</f>
        <v>1059</v>
      </c>
      <c r="AJ3" s="131">
        <f>AG8</f>
        <v>1102</v>
      </c>
      <c r="AK3" s="130">
        <f aca="true" t="shared" si="2" ref="AK3:AK8">AI3+AJ3</f>
        <v>2161</v>
      </c>
    </row>
    <row r="4" spans="1:37" ht="12.75">
      <c r="A4" s="135" t="s">
        <v>11</v>
      </c>
      <c r="B4" s="136">
        <v>1</v>
      </c>
      <c r="C4" s="137">
        <v>1</v>
      </c>
      <c r="D4" s="138">
        <f>SUM(B4:C4)</f>
        <v>2</v>
      </c>
      <c r="E4" s="137">
        <v>2</v>
      </c>
      <c r="F4" s="137">
        <v>1</v>
      </c>
      <c r="G4" s="139">
        <f>SUM(F4+E4)</f>
        <v>3</v>
      </c>
      <c r="H4" s="136">
        <v>1</v>
      </c>
      <c r="I4" s="137">
        <v>0</v>
      </c>
      <c r="J4" s="138">
        <f>SUM(H4:I4)</f>
        <v>1</v>
      </c>
      <c r="K4" s="136">
        <v>0</v>
      </c>
      <c r="L4" s="137">
        <v>1</v>
      </c>
      <c r="M4" s="138">
        <f>SUM(K4:L4)</f>
        <v>1</v>
      </c>
      <c r="N4" s="136">
        <v>0</v>
      </c>
      <c r="O4" s="137">
        <v>0</v>
      </c>
      <c r="P4" s="138">
        <f>SUM(N4:O4)</f>
        <v>0</v>
      </c>
      <c r="Q4" s="136">
        <v>2</v>
      </c>
      <c r="R4" s="137">
        <v>1</v>
      </c>
      <c r="S4" s="130">
        <f t="shared" si="0"/>
        <v>3</v>
      </c>
      <c r="T4" s="136">
        <v>2</v>
      </c>
      <c r="U4" s="137">
        <v>0</v>
      </c>
      <c r="V4" s="138">
        <f>SUM(T4:U4)</f>
        <v>2</v>
      </c>
      <c r="W4" s="136">
        <v>0</v>
      </c>
      <c r="X4" s="137">
        <v>0</v>
      </c>
      <c r="Y4" s="138">
        <f>SUM(W4:X4)</f>
        <v>0</v>
      </c>
      <c r="Z4" s="136">
        <v>0</v>
      </c>
      <c r="AA4" s="137">
        <v>0</v>
      </c>
      <c r="AB4" s="138">
        <f>SUM(Z4:AA4)</f>
        <v>0</v>
      </c>
      <c r="AC4" s="137">
        <v>0</v>
      </c>
      <c r="AD4" s="137">
        <v>1</v>
      </c>
      <c r="AE4" s="132">
        <f t="shared" si="1"/>
        <v>1</v>
      </c>
      <c r="AF4" s="136">
        <v>0</v>
      </c>
      <c r="AG4" s="137">
        <v>0</v>
      </c>
      <c r="AH4" s="138">
        <f>SUM(AF4:AG4)</f>
        <v>0</v>
      </c>
      <c r="AI4" s="137">
        <v>0</v>
      </c>
      <c r="AJ4" s="137">
        <v>1</v>
      </c>
      <c r="AK4" s="130">
        <f t="shared" si="2"/>
        <v>1</v>
      </c>
    </row>
    <row r="5" spans="1:37" ht="12.75">
      <c r="A5" s="135" t="s">
        <v>12</v>
      </c>
      <c r="B5" s="136">
        <v>0</v>
      </c>
      <c r="C5" s="137">
        <v>0</v>
      </c>
      <c r="D5" s="138">
        <f>SUM(B5:C5)</f>
        <v>0</v>
      </c>
      <c r="E5" s="137">
        <v>2</v>
      </c>
      <c r="F5" s="137">
        <v>2</v>
      </c>
      <c r="G5" s="139">
        <f>SUM(F5+E5)</f>
        <v>4</v>
      </c>
      <c r="H5" s="136">
        <v>1</v>
      </c>
      <c r="I5" s="137">
        <v>3</v>
      </c>
      <c r="J5" s="138">
        <f>SUM(H5:I5)</f>
        <v>4</v>
      </c>
      <c r="K5" s="136">
        <v>3</v>
      </c>
      <c r="L5" s="137">
        <v>3</v>
      </c>
      <c r="M5" s="138">
        <f>SUM(K5:L5)</f>
        <v>6</v>
      </c>
      <c r="N5" s="136">
        <v>1</v>
      </c>
      <c r="O5" s="137">
        <v>1</v>
      </c>
      <c r="P5" s="138">
        <f>SUM(N5:O5)</f>
        <v>2</v>
      </c>
      <c r="Q5" s="136">
        <v>1</v>
      </c>
      <c r="R5" s="137">
        <v>4</v>
      </c>
      <c r="S5" s="130">
        <f t="shared" si="0"/>
        <v>5</v>
      </c>
      <c r="T5" s="136">
        <v>1</v>
      </c>
      <c r="U5" s="137">
        <v>1</v>
      </c>
      <c r="V5" s="138">
        <f>SUM(T5:U5)</f>
        <v>2</v>
      </c>
      <c r="W5" s="136">
        <v>1</v>
      </c>
      <c r="X5" s="137">
        <v>1</v>
      </c>
      <c r="Y5" s="138">
        <f>SUM(W5:X5)</f>
        <v>2</v>
      </c>
      <c r="Z5" s="136">
        <v>0</v>
      </c>
      <c r="AA5" s="137">
        <v>0</v>
      </c>
      <c r="AB5" s="138">
        <f>SUM(Z5:AA5)</f>
        <v>0</v>
      </c>
      <c r="AC5" s="137">
        <v>4</v>
      </c>
      <c r="AD5" s="137">
        <v>3</v>
      </c>
      <c r="AE5" s="132">
        <f t="shared" si="1"/>
        <v>7</v>
      </c>
      <c r="AF5" s="136">
        <v>2</v>
      </c>
      <c r="AG5" s="137">
        <v>1</v>
      </c>
      <c r="AH5" s="138">
        <f>SUM(AF5:AG5)</f>
        <v>3</v>
      </c>
      <c r="AI5" s="137">
        <v>2</v>
      </c>
      <c r="AJ5" s="137">
        <v>2</v>
      </c>
      <c r="AK5" s="130">
        <f t="shared" si="2"/>
        <v>4</v>
      </c>
    </row>
    <row r="6" spans="1:37" ht="12.75">
      <c r="A6" s="135" t="s">
        <v>13</v>
      </c>
      <c r="B6" s="136">
        <v>1</v>
      </c>
      <c r="C6" s="137">
        <v>0</v>
      </c>
      <c r="D6" s="138">
        <f>SUM(B6:C6)</f>
        <v>1</v>
      </c>
      <c r="E6" s="137">
        <v>0</v>
      </c>
      <c r="F6" s="137">
        <v>2</v>
      </c>
      <c r="G6" s="139">
        <f>SUM(F6+E6)</f>
        <v>2</v>
      </c>
      <c r="H6" s="136">
        <v>0</v>
      </c>
      <c r="I6" s="137">
        <v>0</v>
      </c>
      <c r="J6" s="138">
        <f>SUM(H6:I6)</f>
        <v>0</v>
      </c>
      <c r="K6" s="136">
        <v>0</v>
      </c>
      <c r="L6" s="137">
        <v>0</v>
      </c>
      <c r="M6" s="138">
        <f>SUM(K6:L6)</f>
        <v>0</v>
      </c>
      <c r="N6" s="136">
        <v>1</v>
      </c>
      <c r="O6" s="137">
        <v>0</v>
      </c>
      <c r="P6" s="138">
        <f>SUM(N6:O6)</f>
        <v>1</v>
      </c>
      <c r="Q6" s="136">
        <v>2</v>
      </c>
      <c r="R6" s="137">
        <v>5</v>
      </c>
      <c r="S6" s="130">
        <f t="shared" si="0"/>
        <v>7</v>
      </c>
      <c r="T6" s="136">
        <v>1</v>
      </c>
      <c r="U6" s="137">
        <v>0</v>
      </c>
      <c r="V6" s="138">
        <f>SUM(T6:U6)</f>
        <v>1</v>
      </c>
      <c r="W6" s="136">
        <v>2</v>
      </c>
      <c r="X6" s="137">
        <v>1</v>
      </c>
      <c r="Y6" s="138">
        <f>SUM(W6:X6)</f>
        <v>3</v>
      </c>
      <c r="Z6" s="136">
        <v>1</v>
      </c>
      <c r="AA6" s="137">
        <v>0</v>
      </c>
      <c r="AB6" s="138">
        <f>SUM(Z6:AA6)</f>
        <v>1</v>
      </c>
      <c r="AC6" s="137">
        <v>2</v>
      </c>
      <c r="AD6" s="137">
        <v>0</v>
      </c>
      <c r="AE6" s="132">
        <f t="shared" si="1"/>
        <v>2</v>
      </c>
      <c r="AF6" s="136">
        <v>0</v>
      </c>
      <c r="AG6" s="137">
        <v>0</v>
      </c>
      <c r="AH6" s="138">
        <f>SUM(AF6:AG6)</f>
        <v>0</v>
      </c>
      <c r="AI6" s="137">
        <v>0</v>
      </c>
      <c r="AJ6" s="137">
        <v>0</v>
      </c>
      <c r="AK6" s="130">
        <f t="shared" si="2"/>
        <v>0</v>
      </c>
    </row>
    <row r="7" spans="1:37" ht="12.75">
      <c r="A7" s="135" t="s">
        <v>14</v>
      </c>
      <c r="B7" s="136">
        <v>2</v>
      </c>
      <c r="C7" s="137">
        <v>0</v>
      </c>
      <c r="D7" s="138">
        <f>SUM(B7:C7)</f>
        <v>2</v>
      </c>
      <c r="E7" s="137">
        <v>2</v>
      </c>
      <c r="F7" s="137">
        <v>3</v>
      </c>
      <c r="G7" s="139">
        <f>SUM(F7+E7)</f>
        <v>5</v>
      </c>
      <c r="H7" s="136">
        <v>0</v>
      </c>
      <c r="I7" s="137">
        <v>0</v>
      </c>
      <c r="J7" s="138">
        <f>SUM(H7:I7)</f>
        <v>0</v>
      </c>
      <c r="K7" s="136">
        <v>0</v>
      </c>
      <c r="L7" s="137">
        <v>0</v>
      </c>
      <c r="M7" s="138">
        <f>SUM(K7:L7)</f>
        <v>0</v>
      </c>
      <c r="N7" s="136">
        <v>2</v>
      </c>
      <c r="O7" s="137">
        <v>0</v>
      </c>
      <c r="P7" s="138">
        <f>SUM(N7:O7)</f>
        <v>2</v>
      </c>
      <c r="Q7" s="136">
        <v>0</v>
      </c>
      <c r="R7" s="137">
        <v>0</v>
      </c>
      <c r="S7" s="130">
        <f t="shared" si="0"/>
        <v>0</v>
      </c>
      <c r="T7" s="136">
        <v>0</v>
      </c>
      <c r="U7" s="137">
        <v>0</v>
      </c>
      <c r="V7" s="138">
        <f>SUM(T7:U7)</f>
        <v>0</v>
      </c>
      <c r="W7" s="136">
        <v>0</v>
      </c>
      <c r="X7" s="137">
        <v>0</v>
      </c>
      <c r="Y7" s="138">
        <f>SUM(W7:X7)</f>
        <v>0</v>
      </c>
      <c r="Z7" s="136">
        <v>3</v>
      </c>
      <c r="AA7" s="137">
        <v>3</v>
      </c>
      <c r="AB7" s="138">
        <f>SUM(Z7:AA7)</f>
        <v>6</v>
      </c>
      <c r="AC7" s="137">
        <v>1</v>
      </c>
      <c r="AD7" s="137">
        <v>2</v>
      </c>
      <c r="AE7" s="132">
        <f t="shared" si="1"/>
        <v>3</v>
      </c>
      <c r="AF7" s="136">
        <v>0</v>
      </c>
      <c r="AG7" s="137">
        <v>0</v>
      </c>
      <c r="AH7" s="138">
        <f>SUM(AF7:AG7)</f>
        <v>0</v>
      </c>
      <c r="AI7" s="137">
        <v>1</v>
      </c>
      <c r="AJ7" s="137">
        <v>2</v>
      </c>
      <c r="AK7" s="130">
        <f t="shared" si="2"/>
        <v>3</v>
      </c>
    </row>
    <row r="8" spans="1:37" s="134" customFormat="1" ht="43.5" customHeight="1">
      <c r="A8" s="140" t="s">
        <v>15</v>
      </c>
      <c r="B8" s="141">
        <f>SUM(B3+B4-B5+B6-B7)</f>
        <v>1067</v>
      </c>
      <c r="C8" s="142">
        <f>C3+C4-C5+C6-C7</f>
        <v>1117</v>
      </c>
      <c r="D8" s="143">
        <f>B8+C8</f>
        <v>2184</v>
      </c>
      <c r="E8" s="142">
        <f>E3+E4-E5+E6-E7</f>
        <v>1065</v>
      </c>
      <c r="F8" s="142">
        <f>F3+F4-F5+F6-F7</f>
        <v>1115</v>
      </c>
      <c r="G8" s="144">
        <f>E8+F8</f>
        <v>2180</v>
      </c>
      <c r="H8" s="141">
        <f>H3+H4-H5+H6-H7</f>
        <v>1065</v>
      </c>
      <c r="I8" s="142">
        <f>I3+I4-I5+I6-I7</f>
        <v>1112</v>
      </c>
      <c r="J8" s="143">
        <f>H8+I8</f>
        <v>2177</v>
      </c>
      <c r="K8" s="141">
        <f>K3+K4-K5+K6-K7</f>
        <v>1062</v>
      </c>
      <c r="L8" s="142">
        <f>L3+L4-L5+L6-L7</f>
        <v>1110</v>
      </c>
      <c r="M8" s="143">
        <f>K8+L8</f>
        <v>2172</v>
      </c>
      <c r="N8" s="141">
        <f>N3+N4-N5+N6-N7</f>
        <v>1060</v>
      </c>
      <c r="O8" s="142">
        <f>O3+O4-O5+O6-O7</f>
        <v>1109</v>
      </c>
      <c r="P8" s="143">
        <f>N8+O8</f>
        <v>2169</v>
      </c>
      <c r="Q8" s="141">
        <f>Q3+Q4-Q5+Q6-Q7</f>
        <v>1063</v>
      </c>
      <c r="R8" s="142">
        <f>R3+R4-R5+R6-R7</f>
        <v>1111</v>
      </c>
      <c r="S8" s="143">
        <f t="shared" si="0"/>
        <v>2174</v>
      </c>
      <c r="T8" s="141">
        <f>T3+T4-T5+T6-T7</f>
        <v>1065</v>
      </c>
      <c r="U8" s="142">
        <f>U3+U4-U5+U6-U7</f>
        <v>1110</v>
      </c>
      <c r="V8" s="143">
        <f>T8+U8</f>
        <v>2175</v>
      </c>
      <c r="W8" s="141">
        <f>W3+W4-W5+W6-W7</f>
        <v>1066</v>
      </c>
      <c r="X8" s="142">
        <f>X3+X4-X5+X6-X7</f>
        <v>1110</v>
      </c>
      <c r="Y8" s="143">
        <f>W8+X8</f>
        <v>2176</v>
      </c>
      <c r="Z8" s="141">
        <f>Z3+Z4-Z5+Z6-Z7</f>
        <v>1064</v>
      </c>
      <c r="AA8" s="142">
        <f>AA3+AA4-AA5+AA6-AA7</f>
        <v>1107</v>
      </c>
      <c r="AB8" s="143">
        <f>Z8+AA8</f>
        <v>2171</v>
      </c>
      <c r="AC8" s="142">
        <f>AC3+AC4-AC5+AC6-AC7</f>
        <v>1061</v>
      </c>
      <c r="AD8" s="142">
        <f>AD3+AD4-AD5+AD6-AD7</f>
        <v>1103</v>
      </c>
      <c r="AE8" s="144">
        <f t="shared" si="1"/>
        <v>2164</v>
      </c>
      <c r="AF8" s="141">
        <f>AF3+AF4-AF5+AF6-AF7</f>
        <v>1059</v>
      </c>
      <c r="AG8" s="142">
        <f>AG3+AG4-AG5+AG6-AG7</f>
        <v>1102</v>
      </c>
      <c r="AH8" s="143">
        <f>AF8+AG8</f>
        <v>2161</v>
      </c>
      <c r="AI8" s="142">
        <f>AI3+AI4-AI5+AI6-AI7</f>
        <v>1056</v>
      </c>
      <c r="AJ8" s="142">
        <f>AJ3+AJ4-AJ5+AJ6-AJ7</f>
        <v>1099</v>
      </c>
      <c r="AK8" s="143">
        <f t="shared" si="2"/>
        <v>2155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1</v>
      </c>
      <c r="D10" s="152">
        <f>C10+B10</f>
        <v>1</v>
      </c>
      <c r="E10" s="151">
        <f>E8-E3</f>
        <v>-2</v>
      </c>
      <c r="F10" s="151">
        <f>F8-F3</f>
        <v>-2</v>
      </c>
      <c r="G10" s="153">
        <f>F10+E10</f>
        <v>-4</v>
      </c>
      <c r="H10" s="150">
        <f>H8-H3</f>
        <v>0</v>
      </c>
      <c r="I10" s="151">
        <f>I8-I3</f>
        <v>-3</v>
      </c>
      <c r="J10" s="152">
        <f>I10+H10</f>
        <v>-3</v>
      </c>
      <c r="K10" s="150">
        <f>K8-K3</f>
        <v>-3</v>
      </c>
      <c r="L10" s="151">
        <f>L8-L3</f>
        <v>-2</v>
      </c>
      <c r="M10" s="152">
        <f>L10+K10</f>
        <v>-5</v>
      </c>
      <c r="N10" s="150">
        <f>N8-N3</f>
        <v>-2</v>
      </c>
      <c r="O10" s="151">
        <f>O8-O3</f>
        <v>-1</v>
      </c>
      <c r="P10" s="152">
        <f>O10+N10</f>
        <v>-3</v>
      </c>
      <c r="Q10" s="150">
        <f>Q8-Q3</f>
        <v>3</v>
      </c>
      <c r="R10" s="151">
        <f>R8-R3</f>
        <v>2</v>
      </c>
      <c r="S10" s="152">
        <f>R10+Q10</f>
        <v>5</v>
      </c>
      <c r="T10" s="150">
        <f>T8-T3</f>
        <v>2</v>
      </c>
      <c r="U10" s="151">
        <f>U8-U3</f>
        <v>-1</v>
      </c>
      <c r="V10" s="152">
        <f>U10+T10</f>
        <v>1</v>
      </c>
      <c r="W10" s="150">
        <f>W8-W3</f>
        <v>1</v>
      </c>
      <c r="X10" s="151">
        <f>X8-X3</f>
        <v>0</v>
      </c>
      <c r="Y10" s="152">
        <f>X10+W10</f>
        <v>1</v>
      </c>
      <c r="Z10" s="150">
        <f>Z8-Z3</f>
        <v>-2</v>
      </c>
      <c r="AA10" s="151">
        <f>AA8-AA3</f>
        <v>-3</v>
      </c>
      <c r="AB10" s="152">
        <f>AA10+Z10</f>
        <v>-5</v>
      </c>
      <c r="AC10" s="151">
        <f>AC8-AC3</f>
        <v>-3</v>
      </c>
      <c r="AD10" s="151">
        <f>AD8-AD3</f>
        <v>-4</v>
      </c>
      <c r="AE10" s="153">
        <f>AD10+AC10</f>
        <v>-7</v>
      </c>
      <c r="AF10" s="150">
        <f>AF8-AF3</f>
        <v>-2</v>
      </c>
      <c r="AG10" s="151">
        <f>AG8-AG3</f>
        <v>-1</v>
      </c>
      <c r="AH10" s="152">
        <f>AG10+AF10</f>
        <v>-3</v>
      </c>
      <c r="AI10" s="151">
        <f>AI8-AI3</f>
        <v>-3</v>
      </c>
      <c r="AJ10" s="151">
        <f>AJ8-AJ3</f>
        <v>-3</v>
      </c>
      <c r="AK10" s="152">
        <f>AJ10+AI10</f>
        <v>-6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1.0468603561387066</v>
      </c>
      <c r="D12" s="158"/>
      <c r="E12" s="157">
        <f>1</f>
        <v>1</v>
      </c>
      <c r="F12" s="157">
        <f>F8/E8</f>
        <v>1.0469483568075117</v>
      </c>
      <c r="G12" s="159"/>
      <c r="H12" s="156">
        <f>1</f>
        <v>1</v>
      </c>
      <c r="I12" s="157">
        <f>I8/H8</f>
        <v>1.044131455399061</v>
      </c>
      <c r="J12" s="158"/>
      <c r="K12" s="156">
        <f>1</f>
        <v>1</v>
      </c>
      <c r="L12" s="157">
        <f>L8/K8</f>
        <v>1.0451977401129944</v>
      </c>
      <c r="M12" s="158"/>
      <c r="N12" s="156">
        <f>1</f>
        <v>1</v>
      </c>
      <c r="O12" s="157">
        <f>O8/N8</f>
        <v>1.0462264150943397</v>
      </c>
      <c r="P12" s="158"/>
      <c r="Q12" s="156">
        <f>1</f>
        <v>1</v>
      </c>
      <c r="R12" s="157">
        <f>R8/Q8</f>
        <v>1.0451552210724364</v>
      </c>
      <c r="S12" s="158"/>
      <c r="T12" s="156">
        <f>1</f>
        <v>1</v>
      </c>
      <c r="U12" s="157">
        <f>U8/T8</f>
        <v>1.0422535211267605</v>
      </c>
      <c r="V12" s="158"/>
      <c r="W12" s="156">
        <f>1</f>
        <v>1</v>
      </c>
      <c r="X12" s="157">
        <f>X8/W8</f>
        <v>1.0412757973733584</v>
      </c>
      <c r="Y12" s="158"/>
      <c r="Z12" s="156">
        <f>1</f>
        <v>1</v>
      </c>
      <c r="AA12" s="157">
        <f>AA8/Z8</f>
        <v>1.0404135338345866</v>
      </c>
      <c r="AB12" s="158"/>
      <c r="AC12" s="157">
        <f>1</f>
        <v>1</v>
      </c>
      <c r="AD12" s="157">
        <f>AD8/AC8</f>
        <v>1.0395852968897266</v>
      </c>
      <c r="AE12" s="159"/>
      <c r="AF12" s="156">
        <f>1</f>
        <v>1</v>
      </c>
      <c r="AG12" s="157">
        <f>AG8/AF8</f>
        <v>1.040604343720491</v>
      </c>
      <c r="AH12" s="158"/>
      <c r="AI12" s="157">
        <f>1</f>
        <v>1</v>
      </c>
      <c r="AJ12" s="157">
        <f>AJ8/AI8</f>
        <v>1.040719696969697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0.9981255857544518</v>
      </c>
      <c r="F14" s="167">
        <f t="shared" si="3"/>
        <v>0.9982094897045658</v>
      </c>
      <c r="G14" s="168">
        <f t="shared" si="3"/>
        <v>0.9981684981684982</v>
      </c>
      <c r="H14" s="169">
        <f t="shared" si="3"/>
        <v>1</v>
      </c>
      <c r="I14" s="167">
        <f t="shared" si="3"/>
        <v>0.9973094170403587</v>
      </c>
      <c r="J14" s="170">
        <f t="shared" si="3"/>
        <v>0.9986238532110092</v>
      </c>
      <c r="K14" s="169">
        <f t="shared" si="3"/>
        <v>0.9971830985915493</v>
      </c>
      <c r="L14" s="167">
        <f t="shared" si="3"/>
        <v>0.9982014388489209</v>
      </c>
      <c r="M14" s="170">
        <f t="shared" si="3"/>
        <v>0.9977032613688562</v>
      </c>
      <c r="N14" s="169">
        <f t="shared" si="3"/>
        <v>0.9981167608286252</v>
      </c>
      <c r="O14" s="167">
        <f t="shared" si="3"/>
        <v>0.9990990990990991</v>
      </c>
      <c r="P14" s="170">
        <f t="shared" si="3"/>
        <v>0.9986187845303868</v>
      </c>
      <c r="Q14" s="169">
        <f t="shared" si="3"/>
        <v>1.0028301886792452</v>
      </c>
      <c r="R14" s="167">
        <f t="shared" si="3"/>
        <v>1.0018034265103697</v>
      </c>
      <c r="S14" s="170">
        <f t="shared" si="3"/>
        <v>1.0023052097740894</v>
      </c>
      <c r="T14" s="169">
        <f t="shared" si="3"/>
        <v>1.0018814675446848</v>
      </c>
      <c r="U14" s="167">
        <f t="shared" si="3"/>
        <v>0.9990999099909991</v>
      </c>
      <c r="V14" s="170">
        <f t="shared" si="3"/>
        <v>1.000459981600736</v>
      </c>
      <c r="W14" s="169">
        <f t="shared" si="3"/>
        <v>1.0009389671361502</v>
      </c>
      <c r="X14" s="167">
        <f t="shared" si="3"/>
        <v>1</v>
      </c>
      <c r="Y14" s="170">
        <f t="shared" si="3"/>
        <v>1.0004597701149425</v>
      </c>
      <c r="Z14" s="169">
        <f t="shared" si="3"/>
        <v>0.99812382739212</v>
      </c>
      <c r="AA14" s="167">
        <f t="shared" si="3"/>
        <v>0.9972972972972973</v>
      </c>
      <c r="AB14" s="170">
        <f t="shared" si="3"/>
        <v>0.9977022058823529</v>
      </c>
      <c r="AC14" s="167">
        <f t="shared" si="3"/>
        <v>0.9971804511278195</v>
      </c>
      <c r="AD14" s="167">
        <f t="shared" si="3"/>
        <v>0.996386630532972</v>
      </c>
      <c r="AE14" s="168">
        <f t="shared" si="3"/>
        <v>0.9967756794104099</v>
      </c>
      <c r="AF14" s="169">
        <f t="shared" si="3"/>
        <v>0.998114985862394</v>
      </c>
      <c r="AG14" s="167">
        <f t="shared" si="3"/>
        <v>0.99909338168631</v>
      </c>
      <c r="AH14" s="170">
        <f t="shared" si="3"/>
        <v>0.9986136783733827</v>
      </c>
      <c r="AI14" s="167">
        <f t="shared" si="3"/>
        <v>0.9971671388101983</v>
      </c>
      <c r="AJ14" s="167">
        <f t="shared" si="3"/>
        <v>0.9972776769509982</v>
      </c>
      <c r="AK14" s="170">
        <f t="shared" si="3"/>
        <v>0.9972235076353541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50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8</v>
      </c>
      <c r="F18" s="176">
        <f t="shared" si="4"/>
        <v>6</v>
      </c>
      <c r="G18" s="177">
        <f>SUM(E18:F18)</f>
        <v>14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18</v>
      </c>
      <c r="F19" s="176">
        <f t="shared" si="4"/>
        <v>21</v>
      </c>
      <c r="G19" s="177">
        <f>SUM(E19:F19)</f>
        <v>39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10</v>
      </c>
      <c r="F20" s="176">
        <f t="shared" si="4"/>
        <v>8</v>
      </c>
      <c r="G20" s="177">
        <f>SUM(F20+E20)</f>
        <v>18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11</v>
      </c>
      <c r="F21" s="178">
        <f t="shared" si="4"/>
        <v>10</v>
      </c>
      <c r="G21" s="179">
        <f>SUM(E21:F21)</f>
        <v>21</v>
      </c>
      <c r="J21" s="162"/>
      <c r="M21" s="162"/>
      <c r="P21" s="162"/>
      <c r="S21" s="162"/>
      <c r="V21" s="162" t="s">
        <v>49</v>
      </c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1067</v>
      </c>
      <c r="C29" s="189">
        <f>C8</f>
        <v>1117</v>
      </c>
      <c r="D29" s="190">
        <f>D8</f>
        <v>2184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1065</v>
      </c>
      <c r="C30" s="189">
        <f>F8</f>
        <v>1115</v>
      </c>
      <c r="D30" s="190">
        <f>G8</f>
        <v>2180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1065</v>
      </c>
      <c r="C31" s="189">
        <f>I8</f>
        <v>1112</v>
      </c>
      <c r="D31" s="190">
        <f aca="true" t="shared" si="5" ref="D31:D40">B31+C31</f>
        <v>2177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1062</v>
      </c>
      <c r="C32" s="189">
        <f>L8</f>
        <v>1110</v>
      </c>
      <c r="D32" s="190">
        <f t="shared" si="5"/>
        <v>2172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1060</v>
      </c>
      <c r="C33" s="189">
        <f>O8</f>
        <v>1109</v>
      </c>
      <c r="D33" s="190">
        <f t="shared" si="5"/>
        <v>2169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1063</v>
      </c>
      <c r="C34" s="189">
        <f>R8</f>
        <v>1111</v>
      </c>
      <c r="D34" s="190">
        <f t="shared" si="5"/>
        <v>2174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1065</v>
      </c>
      <c r="C35" s="189">
        <f>U8</f>
        <v>1110</v>
      </c>
      <c r="D35" s="190">
        <f t="shared" si="5"/>
        <v>2175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1066</v>
      </c>
      <c r="C36" s="189">
        <f>X8</f>
        <v>1110</v>
      </c>
      <c r="D36" s="190">
        <f t="shared" si="5"/>
        <v>2176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1064</v>
      </c>
      <c r="C37" s="189">
        <f>AA8</f>
        <v>1107</v>
      </c>
      <c r="D37" s="190">
        <f t="shared" si="5"/>
        <v>2171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1061</v>
      </c>
      <c r="C38" s="189">
        <f>AD8</f>
        <v>1103</v>
      </c>
      <c r="D38" s="190">
        <f t="shared" si="5"/>
        <v>2164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1059</v>
      </c>
      <c r="C39" s="189">
        <f>AG8</f>
        <v>1102</v>
      </c>
      <c r="D39" s="190">
        <f t="shared" si="5"/>
        <v>2161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1056</v>
      </c>
      <c r="C40" s="193">
        <f>AJ8</f>
        <v>1099</v>
      </c>
      <c r="D40" s="194">
        <f t="shared" si="5"/>
        <v>2155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0.25" right="0.25" top="0.75" bottom="0.75" header="0.3" footer="0.3"/>
  <pageSetup horizontalDpi="300" verticalDpi="300" orientation="landscape" paperSize="9" scale="84" r:id="rId2"/>
  <rowBreaks count="1" manualBreakCount="1">
    <brk id="14" max="36" man="1"/>
  </rowBreaks>
  <colBreaks count="1" manualBreakCount="1">
    <brk id="19" min="5" max="42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W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I3" sqref="AI3:AK3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2020'!AI8)</f>
        <v>1056</v>
      </c>
      <c r="C3" s="129">
        <f>SUM('pohyb obyv 2020'!AJ8)</f>
        <v>1099</v>
      </c>
      <c r="D3" s="130">
        <f>SUM('pohyb obyv 2020'!AK8)</f>
        <v>2155</v>
      </c>
      <c r="E3" s="131">
        <f>B8</f>
        <v>1056</v>
      </c>
      <c r="F3" s="131">
        <f>C8</f>
        <v>1102</v>
      </c>
      <c r="G3" s="132">
        <f>E3+F3</f>
        <v>2158</v>
      </c>
      <c r="H3" s="133">
        <f>E8</f>
        <v>1055</v>
      </c>
      <c r="I3" s="131">
        <f>F8</f>
        <v>1101</v>
      </c>
      <c r="J3" s="130">
        <f>H3+I3</f>
        <v>2156</v>
      </c>
      <c r="K3" s="133">
        <f>H8</f>
        <v>1053</v>
      </c>
      <c r="L3" s="131">
        <f>I8</f>
        <v>1093</v>
      </c>
      <c r="M3" s="130">
        <f>K3+L3</f>
        <v>2146</v>
      </c>
      <c r="N3" s="133">
        <f>K8</f>
        <v>1055</v>
      </c>
      <c r="O3" s="131">
        <f>L8</f>
        <v>1090</v>
      </c>
      <c r="P3" s="130">
        <f>N3+O3</f>
        <v>2145</v>
      </c>
      <c r="Q3" s="133">
        <f>N8</f>
        <v>1050</v>
      </c>
      <c r="R3" s="131">
        <f>O8</f>
        <v>1084</v>
      </c>
      <c r="S3" s="130">
        <f aca="true" t="shared" si="0" ref="S3:S8">Q3+R3</f>
        <v>2134</v>
      </c>
      <c r="T3" s="133">
        <f>Q8</f>
        <v>1051</v>
      </c>
      <c r="U3" s="131">
        <f>R8</f>
        <v>1083</v>
      </c>
      <c r="V3" s="130">
        <f>T3+U3</f>
        <v>2134</v>
      </c>
      <c r="W3" s="133">
        <f>T8</f>
        <v>1051</v>
      </c>
      <c r="X3" s="131">
        <f>U8</f>
        <v>1084</v>
      </c>
      <c r="Y3" s="130">
        <f>W3+X3</f>
        <v>2135</v>
      </c>
      <c r="Z3" s="133">
        <f>W8</f>
        <v>1047</v>
      </c>
      <c r="AA3" s="131">
        <f>X8</f>
        <v>1082</v>
      </c>
      <c r="AB3" s="130">
        <f>Z3+AA3</f>
        <v>2129</v>
      </c>
      <c r="AC3" s="131">
        <f>Z8</f>
        <v>1053</v>
      </c>
      <c r="AD3" s="131">
        <f>AA8</f>
        <v>1086</v>
      </c>
      <c r="AE3" s="132">
        <f aca="true" t="shared" si="1" ref="AE3:AE8">AC3+AD3</f>
        <v>2139</v>
      </c>
      <c r="AF3" s="133">
        <f>AC8</f>
        <v>1053</v>
      </c>
      <c r="AG3" s="131">
        <f>AD8</f>
        <v>1087</v>
      </c>
      <c r="AH3" s="130">
        <f>AF3+AG3</f>
        <v>2140</v>
      </c>
      <c r="AI3" s="131">
        <f>AF8</f>
        <v>1054</v>
      </c>
      <c r="AJ3" s="131">
        <f>AG8</f>
        <v>1087</v>
      </c>
      <c r="AK3" s="130">
        <f aca="true" t="shared" si="2" ref="AK3:AK8">AI3+AJ3</f>
        <v>2141</v>
      </c>
    </row>
    <row r="4" spans="1:37" ht="12.75">
      <c r="A4" s="135" t="s">
        <v>11</v>
      </c>
      <c r="B4" s="136">
        <v>0</v>
      </c>
      <c r="C4" s="137">
        <v>3</v>
      </c>
      <c r="D4" s="138">
        <f>SUM(B4:C4)</f>
        <v>3</v>
      </c>
      <c r="E4" s="137">
        <v>0</v>
      </c>
      <c r="F4" s="137">
        <v>0</v>
      </c>
      <c r="G4" s="139">
        <f>SUM(F4+E4)</f>
        <v>0</v>
      </c>
      <c r="H4" s="136">
        <v>0</v>
      </c>
      <c r="I4" s="137">
        <v>0</v>
      </c>
      <c r="J4" s="138">
        <f>SUM(H4:I4)</f>
        <v>0</v>
      </c>
      <c r="K4" s="136">
        <v>1</v>
      </c>
      <c r="L4" s="137">
        <v>0</v>
      </c>
      <c r="M4" s="138">
        <f>SUM(K4:L4)</f>
        <v>1</v>
      </c>
      <c r="N4" s="136">
        <v>0</v>
      </c>
      <c r="O4" s="137">
        <v>2</v>
      </c>
      <c r="P4" s="138">
        <f>SUM(N4:O4)</f>
        <v>2</v>
      </c>
      <c r="Q4" s="136">
        <v>0</v>
      </c>
      <c r="R4" s="137">
        <v>0</v>
      </c>
      <c r="S4" s="130">
        <f t="shared" si="0"/>
        <v>0</v>
      </c>
      <c r="T4" s="136">
        <v>0</v>
      </c>
      <c r="U4" s="137">
        <v>2</v>
      </c>
      <c r="V4" s="138">
        <f>SUM(T4:U4)</f>
        <v>2</v>
      </c>
      <c r="W4" s="136">
        <v>1</v>
      </c>
      <c r="X4" s="137">
        <v>1</v>
      </c>
      <c r="Y4" s="138">
        <f>SUM(W4:X4)</f>
        <v>2</v>
      </c>
      <c r="Z4" s="136">
        <v>1</v>
      </c>
      <c r="AA4" s="137">
        <v>0</v>
      </c>
      <c r="AB4" s="138">
        <f>SUM(Z4:AA4)</f>
        <v>1</v>
      </c>
      <c r="AC4" s="137">
        <v>0</v>
      </c>
      <c r="AD4" s="137">
        <v>0</v>
      </c>
      <c r="AE4" s="132">
        <f t="shared" si="1"/>
        <v>0</v>
      </c>
      <c r="AF4" s="136">
        <v>0</v>
      </c>
      <c r="AG4" s="137">
        <v>1</v>
      </c>
      <c r="AH4" s="138">
        <f>SUM(AF4:AG4)</f>
        <v>1</v>
      </c>
      <c r="AI4" s="137">
        <v>1</v>
      </c>
      <c r="AJ4" s="137">
        <v>0</v>
      </c>
      <c r="AK4" s="130">
        <f t="shared" si="2"/>
        <v>1</v>
      </c>
    </row>
    <row r="5" spans="1:37" ht="12.75">
      <c r="A5" s="135" t="s">
        <v>12</v>
      </c>
      <c r="B5" s="136">
        <v>2</v>
      </c>
      <c r="C5" s="137">
        <v>2</v>
      </c>
      <c r="D5" s="138">
        <f>SUM(B5:C5)</f>
        <v>4</v>
      </c>
      <c r="E5" s="137">
        <v>2</v>
      </c>
      <c r="F5" s="137">
        <v>1</v>
      </c>
      <c r="G5" s="139">
        <f>SUM(F5+E5)</f>
        <v>3</v>
      </c>
      <c r="H5" s="136">
        <v>2</v>
      </c>
      <c r="I5" s="137">
        <v>1</v>
      </c>
      <c r="J5" s="138">
        <f>SUM(H5:I5)</f>
        <v>3</v>
      </c>
      <c r="K5" s="136">
        <v>0</v>
      </c>
      <c r="L5" s="137">
        <v>1</v>
      </c>
      <c r="M5" s="138">
        <f>SUM(K5:L5)</f>
        <v>1</v>
      </c>
      <c r="N5" s="136">
        <v>2</v>
      </c>
      <c r="O5" s="137">
        <v>3</v>
      </c>
      <c r="P5" s="138">
        <f>SUM(N5:O5)</f>
        <v>5</v>
      </c>
      <c r="Q5" s="136">
        <v>1</v>
      </c>
      <c r="R5" s="137">
        <v>0</v>
      </c>
      <c r="S5" s="130">
        <f t="shared" si="0"/>
        <v>1</v>
      </c>
      <c r="T5" s="136">
        <v>0</v>
      </c>
      <c r="U5" s="137">
        <v>0</v>
      </c>
      <c r="V5" s="138">
        <f>SUM(T5:U5)</f>
        <v>0</v>
      </c>
      <c r="W5" s="136">
        <v>2</v>
      </c>
      <c r="X5" s="137">
        <v>2</v>
      </c>
      <c r="Y5" s="138">
        <f>SUM(W5:X5)</f>
        <v>4</v>
      </c>
      <c r="Z5" s="136">
        <v>0</v>
      </c>
      <c r="AA5" s="137">
        <v>0</v>
      </c>
      <c r="AB5" s="138">
        <f>SUM(Z5:AA5)</f>
        <v>0</v>
      </c>
      <c r="AC5" s="137">
        <v>0</v>
      </c>
      <c r="AD5" s="137">
        <v>0</v>
      </c>
      <c r="AE5" s="132">
        <f t="shared" si="1"/>
        <v>0</v>
      </c>
      <c r="AF5" s="136">
        <v>0</v>
      </c>
      <c r="AG5" s="137">
        <v>0</v>
      </c>
      <c r="AH5" s="138">
        <f>SUM(AF5:AG5)</f>
        <v>0</v>
      </c>
      <c r="AI5" s="137">
        <v>1</v>
      </c>
      <c r="AJ5" s="137">
        <v>1</v>
      </c>
      <c r="AK5" s="130">
        <f t="shared" si="2"/>
        <v>2</v>
      </c>
    </row>
    <row r="6" spans="1:37" ht="12.75">
      <c r="A6" s="135" t="s">
        <v>13</v>
      </c>
      <c r="B6" s="136">
        <v>2</v>
      </c>
      <c r="C6" s="137">
        <v>3</v>
      </c>
      <c r="D6" s="138">
        <f>SUM(B6:C6)</f>
        <v>5</v>
      </c>
      <c r="E6" s="137">
        <v>1</v>
      </c>
      <c r="F6" s="137">
        <v>0</v>
      </c>
      <c r="G6" s="139">
        <f>SUM(F6+E6)</f>
        <v>1</v>
      </c>
      <c r="H6" s="136">
        <v>1</v>
      </c>
      <c r="I6" s="137">
        <v>1</v>
      </c>
      <c r="J6" s="138">
        <f>SUM(H6:I6)</f>
        <v>2</v>
      </c>
      <c r="K6" s="136">
        <v>1</v>
      </c>
      <c r="L6" s="137">
        <v>0</v>
      </c>
      <c r="M6" s="138">
        <f>SUM(K6:L6)</f>
        <v>1</v>
      </c>
      <c r="N6" s="136">
        <v>1</v>
      </c>
      <c r="O6" s="137">
        <v>0</v>
      </c>
      <c r="P6" s="138">
        <f>SUM(N6:O6)</f>
        <v>1</v>
      </c>
      <c r="Q6" s="136">
        <v>2</v>
      </c>
      <c r="R6" s="137">
        <v>0</v>
      </c>
      <c r="S6" s="130">
        <f t="shared" si="0"/>
        <v>2</v>
      </c>
      <c r="T6" s="136">
        <v>0</v>
      </c>
      <c r="U6" s="137">
        <v>2</v>
      </c>
      <c r="V6" s="138">
        <f>SUM(T6:U6)</f>
        <v>2</v>
      </c>
      <c r="W6" s="136">
        <v>4</v>
      </c>
      <c r="X6" s="137">
        <v>4</v>
      </c>
      <c r="Y6" s="138">
        <f>SUM(W6:X6)</f>
        <v>8</v>
      </c>
      <c r="Z6" s="136">
        <v>5</v>
      </c>
      <c r="AA6" s="137">
        <v>4</v>
      </c>
      <c r="AB6" s="138">
        <f>SUM(Z6:AA6)</f>
        <v>9</v>
      </c>
      <c r="AC6" s="137">
        <v>1</v>
      </c>
      <c r="AD6" s="137">
        <v>2</v>
      </c>
      <c r="AE6" s="132">
        <f t="shared" si="1"/>
        <v>3</v>
      </c>
      <c r="AF6" s="136">
        <v>1</v>
      </c>
      <c r="AG6" s="137">
        <v>0</v>
      </c>
      <c r="AH6" s="138">
        <f>SUM(AF6:AG6)</f>
        <v>1</v>
      </c>
      <c r="AI6" s="137">
        <v>1</v>
      </c>
      <c r="AJ6" s="137">
        <v>1</v>
      </c>
      <c r="AK6" s="130">
        <f t="shared" si="2"/>
        <v>2</v>
      </c>
    </row>
    <row r="7" spans="1:37" ht="12.75">
      <c r="A7" s="135" t="s">
        <v>14</v>
      </c>
      <c r="B7" s="136">
        <v>0</v>
      </c>
      <c r="C7" s="137">
        <v>1</v>
      </c>
      <c r="D7" s="138">
        <f>SUM(B7:C7)</f>
        <v>1</v>
      </c>
      <c r="E7" s="137">
        <v>0</v>
      </c>
      <c r="F7" s="137">
        <v>0</v>
      </c>
      <c r="G7" s="139">
        <f>SUM(F7+E7)</f>
        <v>0</v>
      </c>
      <c r="H7" s="136">
        <v>1</v>
      </c>
      <c r="I7" s="137">
        <v>8</v>
      </c>
      <c r="J7" s="138">
        <f>SUM(H7:I7)</f>
        <v>9</v>
      </c>
      <c r="K7" s="136">
        <v>0</v>
      </c>
      <c r="L7" s="137">
        <v>2</v>
      </c>
      <c r="M7" s="138">
        <f>SUM(K7:L7)</f>
        <v>2</v>
      </c>
      <c r="N7" s="136">
        <v>4</v>
      </c>
      <c r="O7" s="137">
        <v>5</v>
      </c>
      <c r="P7" s="138">
        <f>SUM(N7:O7)</f>
        <v>9</v>
      </c>
      <c r="Q7" s="136">
        <v>0</v>
      </c>
      <c r="R7" s="137">
        <v>1</v>
      </c>
      <c r="S7" s="130">
        <f t="shared" si="0"/>
        <v>1</v>
      </c>
      <c r="T7" s="136">
        <v>0</v>
      </c>
      <c r="U7" s="137">
        <v>3</v>
      </c>
      <c r="V7" s="138">
        <f>SUM(T7:U7)</f>
        <v>3</v>
      </c>
      <c r="W7" s="136">
        <v>7</v>
      </c>
      <c r="X7" s="137">
        <v>5</v>
      </c>
      <c r="Y7" s="138">
        <f>SUM(W7:X7)</f>
        <v>12</v>
      </c>
      <c r="Z7" s="136">
        <v>0</v>
      </c>
      <c r="AA7" s="137">
        <v>0</v>
      </c>
      <c r="AB7" s="138">
        <f>SUM(Z7:AA7)</f>
        <v>0</v>
      </c>
      <c r="AC7" s="137">
        <v>1</v>
      </c>
      <c r="AD7" s="137">
        <v>1</v>
      </c>
      <c r="AE7" s="132">
        <f t="shared" si="1"/>
        <v>2</v>
      </c>
      <c r="AF7" s="136">
        <v>0</v>
      </c>
      <c r="AG7" s="137">
        <v>1</v>
      </c>
      <c r="AH7" s="138">
        <f>SUM(AF7:AG7)</f>
        <v>1</v>
      </c>
      <c r="AI7" s="137">
        <v>0</v>
      </c>
      <c r="AJ7" s="137">
        <v>0</v>
      </c>
      <c r="AK7" s="130">
        <f t="shared" si="2"/>
        <v>0</v>
      </c>
    </row>
    <row r="8" spans="1:37" s="134" customFormat="1" ht="43.5" customHeight="1">
      <c r="A8" s="140" t="s">
        <v>15</v>
      </c>
      <c r="B8" s="141">
        <f>SUM(B3+B4-B5+B6-B7)</f>
        <v>1056</v>
      </c>
      <c r="C8" s="142">
        <f>C3+C4-C5+C6-C7</f>
        <v>1102</v>
      </c>
      <c r="D8" s="143">
        <f>B8+C8</f>
        <v>2158</v>
      </c>
      <c r="E8" s="142">
        <f>E3+E4-E5+E6-E7</f>
        <v>1055</v>
      </c>
      <c r="F8" s="142">
        <f>F3+F4-F5+F6-F7</f>
        <v>1101</v>
      </c>
      <c r="G8" s="144">
        <f>E8+F8</f>
        <v>2156</v>
      </c>
      <c r="H8" s="141">
        <f>H3+H4-H5+H6-H7</f>
        <v>1053</v>
      </c>
      <c r="I8" s="142">
        <f>I3+I4-I5+I6-I7</f>
        <v>1093</v>
      </c>
      <c r="J8" s="143">
        <f>H8+I8</f>
        <v>2146</v>
      </c>
      <c r="K8" s="141">
        <f>K3+K4-K5+K6-K7</f>
        <v>1055</v>
      </c>
      <c r="L8" s="142">
        <f>L3+L4-L5+L6-L7</f>
        <v>1090</v>
      </c>
      <c r="M8" s="143">
        <f>K8+L8</f>
        <v>2145</v>
      </c>
      <c r="N8" s="141">
        <f>N3+N4-N5+N6-N7</f>
        <v>1050</v>
      </c>
      <c r="O8" s="142">
        <f>O3+O4-O5+O6-O7</f>
        <v>1084</v>
      </c>
      <c r="P8" s="143">
        <f>N8+O8</f>
        <v>2134</v>
      </c>
      <c r="Q8" s="141">
        <f>Q3+Q4-Q5+Q6-Q7</f>
        <v>1051</v>
      </c>
      <c r="R8" s="142">
        <f>R3+R4-R5+R6-R7</f>
        <v>1083</v>
      </c>
      <c r="S8" s="143">
        <f t="shared" si="0"/>
        <v>2134</v>
      </c>
      <c r="T8" s="141">
        <f>T3+T4-T5+T6-T7</f>
        <v>1051</v>
      </c>
      <c r="U8" s="142">
        <f>U3+U4-U5+U6-U7</f>
        <v>1084</v>
      </c>
      <c r="V8" s="143">
        <f>T8+U8</f>
        <v>2135</v>
      </c>
      <c r="W8" s="141">
        <f>W3+W4-W5+W6-W7</f>
        <v>1047</v>
      </c>
      <c r="X8" s="142">
        <f>X3+X4-X5+X6-X7</f>
        <v>1082</v>
      </c>
      <c r="Y8" s="143">
        <f>W8+X8</f>
        <v>2129</v>
      </c>
      <c r="Z8" s="141">
        <f>Z3+Z4-Z5+Z6-Z7</f>
        <v>1053</v>
      </c>
      <c r="AA8" s="142">
        <f>AA3+AA4-AA5+AA6-AA7</f>
        <v>1086</v>
      </c>
      <c r="AB8" s="143">
        <f>Z8+AA8</f>
        <v>2139</v>
      </c>
      <c r="AC8" s="142">
        <f>AC3+AC4-AC5+AC6-AC7</f>
        <v>1053</v>
      </c>
      <c r="AD8" s="142">
        <f>AD3+AD4-AD5+AD6-AD7</f>
        <v>1087</v>
      </c>
      <c r="AE8" s="144">
        <f t="shared" si="1"/>
        <v>2140</v>
      </c>
      <c r="AF8" s="141">
        <f>AF3+AF4-AF5+AF6-AF7</f>
        <v>1054</v>
      </c>
      <c r="AG8" s="142">
        <f>AG3+AG4-AG5+AG6-AG7</f>
        <v>1087</v>
      </c>
      <c r="AH8" s="143">
        <f>AF8+AG8</f>
        <v>2141</v>
      </c>
      <c r="AI8" s="142">
        <f>AI3+AI4-AI5+AI6-AI7</f>
        <v>1055</v>
      </c>
      <c r="AJ8" s="142">
        <f>AJ3+AJ4-AJ5+AJ6-AJ7</f>
        <v>1087</v>
      </c>
      <c r="AK8" s="143">
        <f t="shared" si="2"/>
        <v>2142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3</v>
      </c>
      <c r="D10" s="152">
        <f>C10+B10</f>
        <v>3</v>
      </c>
      <c r="E10" s="151">
        <f>E8-E3</f>
        <v>-1</v>
      </c>
      <c r="F10" s="151">
        <f>F8-F3</f>
        <v>-1</v>
      </c>
      <c r="G10" s="153">
        <f>F10+E10</f>
        <v>-2</v>
      </c>
      <c r="H10" s="150">
        <f>H8-H3</f>
        <v>-2</v>
      </c>
      <c r="I10" s="151">
        <f>I8-I3</f>
        <v>-8</v>
      </c>
      <c r="J10" s="152">
        <f>I10+H10</f>
        <v>-10</v>
      </c>
      <c r="K10" s="150">
        <f>K8-K3</f>
        <v>2</v>
      </c>
      <c r="L10" s="151">
        <f>L8-L3</f>
        <v>-3</v>
      </c>
      <c r="M10" s="152">
        <f>L10+K10</f>
        <v>-1</v>
      </c>
      <c r="N10" s="150">
        <f>N8-N3</f>
        <v>-5</v>
      </c>
      <c r="O10" s="151">
        <f>O8-O3</f>
        <v>-6</v>
      </c>
      <c r="P10" s="152">
        <f>O10+N10</f>
        <v>-11</v>
      </c>
      <c r="Q10" s="150">
        <f>Q8-Q3</f>
        <v>1</v>
      </c>
      <c r="R10" s="151">
        <f>R8-R3</f>
        <v>-1</v>
      </c>
      <c r="S10" s="152">
        <f>R10+Q10</f>
        <v>0</v>
      </c>
      <c r="T10" s="150">
        <f>T8-T3</f>
        <v>0</v>
      </c>
      <c r="U10" s="151">
        <f>U8-U3</f>
        <v>1</v>
      </c>
      <c r="V10" s="152">
        <f>U10+T10</f>
        <v>1</v>
      </c>
      <c r="W10" s="150">
        <f>W8-W3</f>
        <v>-4</v>
      </c>
      <c r="X10" s="151">
        <f>X8-X3</f>
        <v>-2</v>
      </c>
      <c r="Y10" s="152">
        <f>X10+W10</f>
        <v>-6</v>
      </c>
      <c r="Z10" s="150">
        <f>Z8-Z3</f>
        <v>6</v>
      </c>
      <c r="AA10" s="151">
        <f>AA8-AA3</f>
        <v>4</v>
      </c>
      <c r="AB10" s="152">
        <f>AA10+Z10</f>
        <v>10</v>
      </c>
      <c r="AC10" s="151">
        <f>AC8-AC3</f>
        <v>0</v>
      </c>
      <c r="AD10" s="151">
        <f>AD8-AD3</f>
        <v>1</v>
      </c>
      <c r="AE10" s="153">
        <f>AD10+AC10</f>
        <v>1</v>
      </c>
      <c r="AF10" s="150">
        <f>AF8-AF3</f>
        <v>1</v>
      </c>
      <c r="AG10" s="151">
        <f>AG8-AG3</f>
        <v>0</v>
      </c>
      <c r="AH10" s="152">
        <f>AG10+AF10</f>
        <v>1</v>
      </c>
      <c r="AI10" s="151">
        <f>AI8-AI3</f>
        <v>1</v>
      </c>
      <c r="AJ10" s="151">
        <f>AJ8-AJ3</f>
        <v>0</v>
      </c>
      <c r="AK10" s="152">
        <f>AJ10+AI10</f>
        <v>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1.043560606060606</v>
      </c>
      <c r="D12" s="158"/>
      <c r="E12" s="157">
        <f>1</f>
        <v>1</v>
      </c>
      <c r="F12" s="157">
        <f>F8/E8</f>
        <v>1.0436018957345972</v>
      </c>
      <c r="G12" s="159"/>
      <c r="H12" s="156">
        <f>1</f>
        <v>1</v>
      </c>
      <c r="I12" s="157">
        <f>I8/H8</f>
        <v>1.0379867046533713</v>
      </c>
      <c r="J12" s="158"/>
      <c r="K12" s="156">
        <f>1</f>
        <v>1</v>
      </c>
      <c r="L12" s="157">
        <f>L8/K8</f>
        <v>1.033175355450237</v>
      </c>
      <c r="M12" s="158"/>
      <c r="N12" s="156">
        <f>1</f>
        <v>1</v>
      </c>
      <c r="O12" s="157">
        <f>O8/N8</f>
        <v>1.0323809523809524</v>
      </c>
      <c r="P12" s="158"/>
      <c r="Q12" s="156">
        <f>1</f>
        <v>1</v>
      </c>
      <c r="R12" s="157">
        <f>R8/Q8</f>
        <v>1.0304471931493815</v>
      </c>
      <c r="S12" s="158"/>
      <c r="T12" s="156">
        <f>1</f>
        <v>1</v>
      </c>
      <c r="U12" s="157">
        <f>U8/T8</f>
        <v>1.0313986679352998</v>
      </c>
      <c r="V12" s="158"/>
      <c r="W12" s="156">
        <f>1</f>
        <v>1</v>
      </c>
      <c r="X12" s="157">
        <f>X8/W8</f>
        <v>1.0334288443170965</v>
      </c>
      <c r="Y12" s="158"/>
      <c r="Z12" s="156">
        <f>1</f>
        <v>1</v>
      </c>
      <c r="AA12" s="157">
        <f>AA8/Z8</f>
        <v>1.0313390313390314</v>
      </c>
      <c r="AB12" s="158"/>
      <c r="AC12" s="157">
        <f>1</f>
        <v>1</v>
      </c>
      <c r="AD12" s="157">
        <f>AD8/AC8</f>
        <v>1.0322886989553657</v>
      </c>
      <c r="AE12" s="159"/>
      <c r="AF12" s="156">
        <f>1</f>
        <v>1</v>
      </c>
      <c r="AG12" s="157">
        <f>AG8/AF8</f>
        <v>1.0313092979127134</v>
      </c>
      <c r="AH12" s="158"/>
      <c r="AI12" s="157">
        <f>1</f>
        <v>1</v>
      </c>
      <c r="AJ12" s="157">
        <f>AJ8/AI8</f>
        <v>1.0303317535545025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0.9990530303030303</v>
      </c>
      <c r="F14" s="167">
        <f t="shared" si="3"/>
        <v>0.9990925589836661</v>
      </c>
      <c r="G14" s="168">
        <f t="shared" si="3"/>
        <v>0.9990732159406858</v>
      </c>
      <c r="H14" s="169">
        <f t="shared" si="3"/>
        <v>0.9981042654028436</v>
      </c>
      <c r="I14" s="167">
        <f t="shared" si="3"/>
        <v>0.9927338782924614</v>
      </c>
      <c r="J14" s="170">
        <f t="shared" si="3"/>
        <v>0.9953617810760668</v>
      </c>
      <c r="K14" s="169">
        <f t="shared" si="3"/>
        <v>1.0018993352326686</v>
      </c>
      <c r="L14" s="167">
        <f t="shared" si="3"/>
        <v>0.9972552607502287</v>
      </c>
      <c r="M14" s="170">
        <f t="shared" si="3"/>
        <v>0.9995340167753961</v>
      </c>
      <c r="N14" s="169">
        <f t="shared" si="3"/>
        <v>0.995260663507109</v>
      </c>
      <c r="O14" s="167">
        <f t="shared" si="3"/>
        <v>0.9944954128440368</v>
      </c>
      <c r="P14" s="170">
        <f t="shared" si="3"/>
        <v>0.9948717948717949</v>
      </c>
      <c r="Q14" s="169">
        <f t="shared" si="3"/>
        <v>1.000952380952381</v>
      </c>
      <c r="R14" s="167">
        <f t="shared" si="3"/>
        <v>0.9990774907749077</v>
      </c>
      <c r="S14" s="170">
        <f t="shared" si="3"/>
        <v>1</v>
      </c>
      <c r="T14" s="169">
        <f t="shared" si="3"/>
        <v>1</v>
      </c>
      <c r="U14" s="167">
        <f t="shared" si="3"/>
        <v>1.0009233610341643</v>
      </c>
      <c r="V14" s="170">
        <f t="shared" si="3"/>
        <v>1.000468603561387</v>
      </c>
      <c r="W14" s="169">
        <f t="shared" si="3"/>
        <v>0.9961941008563273</v>
      </c>
      <c r="X14" s="167">
        <f t="shared" si="3"/>
        <v>0.9981549815498155</v>
      </c>
      <c r="Y14" s="170">
        <f t="shared" si="3"/>
        <v>0.9971896955503513</v>
      </c>
      <c r="Z14" s="169">
        <f t="shared" si="3"/>
        <v>1.005730659025788</v>
      </c>
      <c r="AA14" s="167">
        <f t="shared" si="3"/>
        <v>1.0036968576709797</v>
      </c>
      <c r="AB14" s="170">
        <f t="shared" si="3"/>
        <v>1.0046970408642555</v>
      </c>
      <c r="AC14" s="167">
        <f t="shared" si="3"/>
        <v>1</v>
      </c>
      <c r="AD14" s="167">
        <f t="shared" si="3"/>
        <v>1.0009208103130756</v>
      </c>
      <c r="AE14" s="168">
        <f t="shared" si="3"/>
        <v>1.0004675081813932</v>
      </c>
      <c r="AF14" s="169">
        <f t="shared" si="3"/>
        <v>1.0009496676163343</v>
      </c>
      <c r="AG14" s="167">
        <f t="shared" si="3"/>
        <v>1</v>
      </c>
      <c r="AH14" s="170">
        <f t="shared" si="3"/>
        <v>1.000467289719626</v>
      </c>
      <c r="AI14" s="167">
        <f t="shared" si="3"/>
        <v>1.0009487666034156</v>
      </c>
      <c r="AJ14" s="167">
        <f t="shared" si="3"/>
        <v>1</v>
      </c>
      <c r="AK14" s="170">
        <f t="shared" si="3"/>
        <v>1.0004670714619337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51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4</v>
      </c>
      <c r="F18" s="176">
        <f t="shared" si="4"/>
        <v>9</v>
      </c>
      <c r="G18" s="177">
        <f>SUM(E18:F18)</f>
        <v>13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12</v>
      </c>
      <c r="F19" s="176">
        <f t="shared" si="4"/>
        <v>11</v>
      </c>
      <c r="G19" s="177">
        <f>SUM(E19:F19)</f>
        <v>23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20</v>
      </c>
      <c r="F20" s="176">
        <f t="shared" si="4"/>
        <v>17</v>
      </c>
      <c r="G20" s="177">
        <f>SUM(F20+E20)</f>
        <v>37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13</v>
      </c>
      <c r="F21" s="178">
        <f t="shared" si="4"/>
        <v>27</v>
      </c>
      <c r="G21" s="179">
        <f>SUM(E21:F21)</f>
        <v>40</v>
      </c>
      <c r="J21" s="162"/>
      <c r="M21" s="162"/>
      <c r="P21" s="162"/>
      <c r="S21" s="162"/>
      <c r="V21" s="162" t="s">
        <v>49</v>
      </c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1056</v>
      </c>
      <c r="C29" s="189">
        <f>C8</f>
        <v>1102</v>
      </c>
      <c r="D29" s="190">
        <f>D8</f>
        <v>2158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1055</v>
      </c>
      <c r="C30" s="189">
        <f>F8</f>
        <v>1101</v>
      </c>
      <c r="D30" s="190">
        <f>G8</f>
        <v>2156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1053</v>
      </c>
      <c r="C31" s="189">
        <f>I8</f>
        <v>1093</v>
      </c>
      <c r="D31" s="190">
        <f aca="true" t="shared" si="5" ref="D31:D40">B31+C31</f>
        <v>2146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1055</v>
      </c>
      <c r="C32" s="189">
        <f>L8</f>
        <v>1090</v>
      </c>
      <c r="D32" s="190">
        <f t="shared" si="5"/>
        <v>2145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1050</v>
      </c>
      <c r="C33" s="189">
        <f>O8</f>
        <v>1084</v>
      </c>
      <c r="D33" s="190">
        <f t="shared" si="5"/>
        <v>2134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1051</v>
      </c>
      <c r="C34" s="189">
        <f>R8</f>
        <v>1083</v>
      </c>
      <c r="D34" s="190">
        <f t="shared" si="5"/>
        <v>2134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1051</v>
      </c>
      <c r="C35" s="189">
        <f>U8</f>
        <v>1084</v>
      </c>
      <c r="D35" s="190">
        <f t="shared" si="5"/>
        <v>2135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1047</v>
      </c>
      <c r="C36" s="189">
        <f>X8</f>
        <v>1082</v>
      </c>
      <c r="D36" s="190">
        <f t="shared" si="5"/>
        <v>2129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1053</v>
      </c>
      <c r="C37" s="189">
        <f>AA8</f>
        <v>1086</v>
      </c>
      <c r="D37" s="190">
        <f t="shared" si="5"/>
        <v>2139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1053</v>
      </c>
      <c r="C38" s="189">
        <f>AD8</f>
        <v>1087</v>
      </c>
      <c r="D38" s="190">
        <f t="shared" si="5"/>
        <v>2140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1054</v>
      </c>
      <c r="C39" s="189">
        <f>AG8</f>
        <v>1087</v>
      </c>
      <c r="D39" s="190">
        <f t="shared" si="5"/>
        <v>2141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1055</v>
      </c>
      <c r="C40" s="193">
        <f>AJ8</f>
        <v>1087</v>
      </c>
      <c r="D40" s="194">
        <f t="shared" si="5"/>
        <v>2142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0.25" right="0.25" top="0.75" bottom="0.75" header="0.3" footer="0.3"/>
  <pageSetup horizontalDpi="300" verticalDpi="300" orientation="landscape" paperSize="9" scale="84" r:id="rId2"/>
  <rowBreaks count="1" manualBreakCount="1">
    <brk id="14" max="36" man="1"/>
  </rowBreaks>
  <colBreaks count="1" manualBreakCount="1">
    <brk id="19" min="5" max="42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Q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K3" sqref="AK3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'pohyb obyv 2021'!AI3</f>
        <v>1054</v>
      </c>
      <c r="C3" s="129">
        <f>'pohyb obyv 2021'!AJ3</f>
        <v>1087</v>
      </c>
      <c r="D3" s="130">
        <f>'pohyb obyv 2021'!AK3</f>
        <v>2141</v>
      </c>
      <c r="E3" s="131">
        <f>B8</f>
        <v>1050</v>
      </c>
      <c r="F3" s="131">
        <f>C8</f>
        <v>1084</v>
      </c>
      <c r="G3" s="132">
        <f>E3+F3</f>
        <v>2134</v>
      </c>
      <c r="H3" s="133">
        <f>E8</f>
        <v>1046</v>
      </c>
      <c r="I3" s="131">
        <f>F8</f>
        <v>1082</v>
      </c>
      <c r="J3" s="130">
        <f>H3+I3</f>
        <v>2128</v>
      </c>
      <c r="K3" s="133">
        <f>H8</f>
        <v>1045</v>
      </c>
      <c r="L3" s="131">
        <f>I8</f>
        <v>1081</v>
      </c>
      <c r="M3" s="130">
        <f>K3+L3</f>
        <v>2126</v>
      </c>
      <c r="N3" s="133">
        <f>K8</f>
        <v>1044</v>
      </c>
      <c r="O3" s="131">
        <f>L8</f>
        <v>1082</v>
      </c>
      <c r="P3" s="130">
        <f>N3+O3</f>
        <v>2126</v>
      </c>
      <c r="Q3" s="133">
        <f>N8</f>
        <v>1045</v>
      </c>
      <c r="R3" s="131">
        <f>O8</f>
        <v>1083</v>
      </c>
      <c r="S3" s="130">
        <f aca="true" t="shared" si="0" ref="S3:S8">Q3+R3</f>
        <v>2128</v>
      </c>
      <c r="T3" s="133">
        <f>Q8</f>
        <v>1048</v>
      </c>
      <c r="U3" s="131">
        <f>R8</f>
        <v>1084</v>
      </c>
      <c r="V3" s="130">
        <f>T3+U3</f>
        <v>2132</v>
      </c>
      <c r="W3" s="133">
        <f>T8</f>
        <v>1050</v>
      </c>
      <c r="X3" s="131">
        <f>U8</f>
        <v>1081</v>
      </c>
      <c r="Y3" s="130">
        <f>W3+X3</f>
        <v>2131</v>
      </c>
      <c r="Z3" s="133">
        <f>W8</f>
        <v>1051</v>
      </c>
      <c r="AA3" s="131">
        <f>X8</f>
        <v>1079</v>
      </c>
      <c r="AB3" s="130">
        <f>Z3+AA3</f>
        <v>2130</v>
      </c>
      <c r="AC3" s="131">
        <f>Z8</f>
        <v>1053</v>
      </c>
      <c r="AD3" s="131">
        <f>AA8</f>
        <v>1076</v>
      </c>
      <c r="AE3" s="132">
        <f aca="true" t="shared" si="1" ref="AE3:AE8">AC3+AD3</f>
        <v>2129</v>
      </c>
      <c r="AF3" s="133">
        <f>AC8</f>
        <v>1049</v>
      </c>
      <c r="AG3" s="131">
        <f>AD8</f>
        <v>1075</v>
      </c>
      <c r="AH3" s="130">
        <f>AF3+AG3</f>
        <v>2124</v>
      </c>
      <c r="AI3" s="131">
        <f>AF8</f>
        <v>1055</v>
      </c>
      <c r="AJ3" s="131">
        <f>AG8</f>
        <v>1080</v>
      </c>
      <c r="AK3" s="130">
        <f aca="true" t="shared" si="2" ref="AK3:AK8">AI3+AJ3</f>
        <v>2135</v>
      </c>
    </row>
    <row r="4" spans="1:37" ht="12.75">
      <c r="A4" s="135" t="s">
        <v>11</v>
      </c>
      <c r="B4" s="136">
        <v>0</v>
      </c>
      <c r="C4" s="137">
        <v>0</v>
      </c>
      <c r="D4" s="138">
        <f>SUM(B4:C4)</f>
        <v>0</v>
      </c>
      <c r="E4" s="137">
        <v>0</v>
      </c>
      <c r="F4" s="137">
        <v>2</v>
      </c>
      <c r="G4" s="139">
        <f>SUM(F4+E4)</f>
        <v>2</v>
      </c>
      <c r="H4" s="136">
        <v>0</v>
      </c>
      <c r="I4" s="137">
        <v>1</v>
      </c>
      <c r="J4" s="138">
        <f>SUM(H4:I4)</f>
        <v>1</v>
      </c>
      <c r="K4" s="136">
        <v>1</v>
      </c>
      <c r="L4" s="137">
        <v>0</v>
      </c>
      <c r="M4" s="138">
        <f>SUM(K4:L4)</f>
        <v>1</v>
      </c>
      <c r="N4" s="136">
        <v>0</v>
      </c>
      <c r="O4" s="137">
        <v>0</v>
      </c>
      <c r="P4" s="138">
        <f>SUM(N4:O4)</f>
        <v>0</v>
      </c>
      <c r="Q4" s="136">
        <v>3</v>
      </c>
      <c r="R4" s="137">
        <v>1</v>
      </c>
      <c r="S4" s="130">
        <f t="shared" si="0"/>
        <v>4</v>
      </c>
      <c r="T4" s="136">
        <v>2</v>
      </c>
      <c r="U4" s="137">
        <v>0</v>
      </c>
      <c r="V4" s="138">
        <f>SUM(T4:U4)</f>
        <v>2</v>
      </c>
      <c r="W4" s="136">
        <v>1</v>
      </c>
      <c r="X4" s="137">
        <v>0</v>
      </c>
      <c r="Y4" s="138">
        <f>SUM(W4:X4)</f>
        <v>1</v>
      </c>
      <c r="Z4" s="136">
        <v>1</v>
      </c>
      <c r="AA4" s="137">
        <v>0</v>
      </c>
      <c r="AB4" s="138">
        <f>SUM(Z4:AA4)</f>
        <v>1</v>
      </c>
      <c r="AC4" s="137">
        <v>0</v>
      </c>
      <c r="AD4" s="137">
        <v>1</v>
      </c>
      <c r="AE4" s="132">
        <f t="shared" si="1"/>
        <v>1</v>
      </c>
      <c r="AF4" s="136">
        <v>0</v>
      </c>
      <c r="AG4" s="137">
        <v>0</v>
      </c>
      <c r="AH4" s="138">
        <f>SUM(AF4:AG4)</f>
        <v>0</v>
      </c>
      <c r="AI4" s="137">
        <v>1</v>
      </c>
      <c r="AJ4" s="137">
        <v>1</v>
      </c>
      <c r="AK4" s="130">
        <f t="shared" si="2"/>
        <v>2</v>
      </c>
    </row>
    <row r="5" spans="1:37" ht="12.75">
      <c r="A5" s="135" t="s">
        <v>12</v>
      </c>
      <c r="B5" s="136">
        <v>3</v>
      </c>
      <c r="C5" s="137">
        <v>0</v>
      </c>
      <c r="D5" s="138">
        <f>SUM(B5:C5)</f>
        <v>3</v>
      </c>
      <c r="E5" s="137">
        <v>2</v>
      </c>
      <c r="F5" s="137">
        <v>3</v>
      </c>
      <c r="G5" s="139">
        <f>SUM(F5+E5)</f>
        <v>5</v>
      </c>
      <c r="H5" s="136">
        <v>2</v>
      </c>
      <c r="I5" s="137">
        <v>3</v>
      </c>
      <c r="J5" s="138">
        <f>SUM(H5:I5)</f>
        <v>5</v>
      </c>
      <c r="K5" s="136">
        <v>2</v>
      </c>
      <c r="L5" s="137">
        <v>0</v>
      </c>
      <c r="M5" s="138">
        <f>SUM(K5:L5)</f>
        <v>2</v>
      </c>
      <c r="N5" s="136">
        <v>0</v>
      </c>
      <c r="O5" s="137">
        <v>1</v>
      </c>
      <c r="P5" s="138">
        <f>SUM(N5:O5)</f>
        <v>1</v>
      </c>
      <c r="Q5" s="136">
        <v>0</v>
      </c>
      <c r="R5" s="137">
        <v>0</v>
      </c>
      <c r="S5" s="130">
        <f t="shared" si="0"/>
        <v>0</v>
      </c>
      <c r="T5" s="136">
        <v>1</v>
      </c>
      <c r="U5" s="137">
        <v>1</v>
      </c>
      <c r="V5" s="138">
        <f>SUM(T5:U5)</f>
        <v>2</v>
      </c>
      <c r="W5" s="136">
        <v>1</v>
      </c>
      <c r="X5" s="137">
        <v>0</v>
      </c>
      <c r="Y5" s="138">
        <f>SUM(W5:X5)</f>
        <v>1</v>
      </c>
      <c r="Z5" s="136">
        <v>0</v>
      </c>
      <c r="AA5" s="137">
        <v>0</v>
      </c>
      <c r="AB5" s="138">
        <f>SUM(Z5:AA5)</f>
        <v>0</v>
      </c>
      <c r="AC5" s="137">
        <v>4</v>
      </c>
      <c r="AD5" s="137">
        <v>2</v>
      </c>
      <c r="AE5" s="132">
        <f t="shared" si="1"/>
        <v>6</v>
      </c>
      <c r="AF5" s="136">
        <v>0</v>
      </c>
      <c r="AG5" s="137">
        <v>0</v>
      </c>
      <c r="AH5" s="138">
        <f>SUM(AF5:AG5)</f>
        <v>0</v>
      </c>
      <c r="AI5" s="137">
        <v>3</v>
      </c>
      <c r="AJ5" s="137">
        <v>1</v>
      </c>
      <c r="AK5" s="130">
        <f t="shared" si="2"/>
        <v>4</v>
      </c>
    </row>
    <row r="6" spans="1:37" ht="12.75">
      <c r="A6" s="135" t="s">
        <v>13</v>
      </c>
      <c r="B6" s="136">
        <v>0</v>
      </c>
      <c r="C6" s="137">
        <v>1</v>
      </c>
      <c r="D6" s="138">
        <f>SUM(B6:C6)</f>
        <v>1</v>
      </c>
      <c r="E6" s="137">
        <v>0</v>
      </c>
      <c r="F6" s="137">
        <v>1</v>
      </c>
      <c r="G6" s="139">
        <f>SUM(F6+E6)</f>
        <v>1</v>
      </c>
      <c r="H6" s="136">
        <v>2</v>
      </c>
      <c r="I6" s="137">
        <v>2</v>
      </c>
      <c r="J6" s="138">
        <f>SUM(H6:I6)</f>
        <v>4</v>
      </c>
      <c r="K6" s="136">
        <v>3</v>
      </c>
      <c r="L6" s="137">
        <v>3</v>
      </c>
      <c r="M6" s="138">
        <f>SUM(K6:L6)</f>
        <v>6</v>
      </c>
      <c r="N6" s="136">
        <v>1</v>
      </c>
      <c r="O6" s="137">
        <v>3</v>
      </c>
      <c r="P6" s="138">
        <f>SUM(N6:O6)</f>
        <v>4</v>
      </c>
      <c r="Q6" s="136">
        <v>0</v>
      </c>
      <c r="R6" s="137">
        <v>0</v>
      </c>
      <c r="S6" s="130">
        <f t="shared" si="0"/>
        <v>0</v>
      </c>
      <c r="T6" s="136">
        <v>2</v>
      </c>
      <c r="U6" s="137">
        <v>2</v>
      </c>
      <c r="V6" s="138">
        <f>SUM(T6:U6)</f>
        <v>4</v>
      </c>
      <c r="W6" s="136">
        <v>1</v>
      </c>
      <c r="X6" s="137">
        <v>3</v>
      </c>
      <c r="Y6" s="138">
        <f>SUM(W6:X6)</f>
        <v>4</v>
      </c>
      <c r="Z6" s="136">
        <v>1</v>
      </c>
      <c r="AA6" s="137">
        <v>1</v>
      </c>
      <c r="AB6" s="138">
        <f>SUM(Z6:AA6)</f>
        <v>2</v>
      </c>
      <c r="AC6" s="137">
        <v>0</v>
      </c>
      <c r="AD6" s="137">
        <v>0</v>
      </c>
      <c r="AE6" s="132">
        <f t="shared" si="1"/>
        <v>0</v>
      </c>
      <c r="AF6" s="136">
        <v>6</v>
      </c>
      <c r="AG6" s="137">
        <v>5</v>
      </c>
      <c r="AH6" s="138">
        <f>SUM(AF6:AG6)</f>
        <v>11</v>
      </c>
      <c r="AI6" s="137">
        <v>2</v>
      </c>
      <c r="AJ6" s="137">
        <v>1</v>
      </c>
      <c r="AK6" s="130">
        <f t="shared" si="2"/>
        <v>3</v>
      </c>
    </row>
    <row r="7" spans="1:37" ht="12.75">
      <c r="A7" s="135" t="s">
        <v>14</v>
      </c>
      <c r="B7" s="136">
        <v>1</v>
      </c>
      <c r="C7" s="137">
        <v>4</v>
      </c>
      <c r="D7" s="138">
        <f>SUM(B7:C7)</f>
        <v>5</v>
      </c>
      <c r="E7" s="137">
        <v>2</v>
      </c>
      <c r="F7" s="137">
        <v>2</v>
      </c>
      <c r="G7" s="139">
        <f>SUM(F7+E7)</f>
        <v>4</v>
      </c>
      <c r="H7" s="136">
        <v>1</v>
      </c>
      <c r="I7" s="137">
        <v>1</v>
      </c>
      <c r="J7" s="138">
        <f>SUM(H7:I7)</f>
        <v>2</v>
      </c>
      <c r="K7" s="136">
        <v>3</v>
      </c>
      <c r="L7" s="137">
        <v>2</v>
      </c>
      <c r="M7" s="138">
        <f>SUM(K7:L7)</f>
        <v>5</v>
      </c>
      <c r="N7" s="136">
        <v>0</v>
      </c>
      <c r="O7" s="137">
        <v>1</v>
      </c>
      <c r="P7" s="138">
        <f>SUM(N7:O7)</f>
        <v>1</v>
      </c>
      <c r="Q7" s="136">
        <v>0</v>
      </c>
      <c r="R7" s="137">
        <v>0</v>
      </c>
      <c r="S7" s="130">
        <f t="shared" si="0"/>
        <v>0</v>
      </c>
      <c r="T7" s="136">
        <v>1</v>
      </c>
      <c r="U7" s="137">
        <v>4</v>
      </c>
      <c r="V7" s="138">
        <f>SUM(T7:U7)</f>
        <v>5</v>
      </c>
      <c r="W7" s="136">
        <v>0</v>
      </c>
      <c r="X7" s="137">
        <v>5</v>
      </c>
      <c r="Y7" s="138">
        <f>SUM(W7:X7)</f>
        <v>5</v>
      </c>
      <c r="Z7" s="136">
        <v>0</v>
      </c>
      <c r="AA7" s="137">
        <v>4</v>
      </c>
      <c r="AB7" s="138">
        <f>SUM(Z7:AA7)</f>
        <v>4</v>
      </c>
      <c r="AC7" s="137">
        <v>0</v>
      </c>
      <c r="AD7" s="137">
        <v>0</v>
      </c>
      <c r="AE7" s="132">
        <f t="shared" si="1"/>
        <v>0</v>
      </c>
      <c r="AF7" s="136">
        <v>0</v>
      </c>
      <c r="AG7" s="137">
        <v>0</v>
      </c>
      <c r="AH7" s="138">
        <f>SUM(AF7:AG7)</f>
        <v>0</v>
      </c>
      <c r="AI7" s="137">
        <v>1</v>
      </c>
      <c r="AJ7" s="137">
        <v>0</v>
      </c>
      <c r="AK7" s="130">
        <f t="shared" si="2"/>
        <v>1</v>
      </c>
    </row>
    <row r="8" spans="1:37" s="134" customFormat="1" ht="43.5" customHeight="1">
      <c r="A8" s="140" t="s">
        <v>15</v>
      </c>
      <c r="B8" s="141">
        <f>SUM(B3+B4-B5+B6-B7)</f>
        <v>1050</v>
      </c>
      <c r="C8" s="142">
        <f>C3+C4-C5+C6-C7</f>
        <v>1084</v>
      </c>
      <c r="D8" s="143">
        <f>B8+C8</f>
        <v>2134</v>
      </c>
      <c r="E8" s="142">
        <f>E3+E4-E5+E6-E7</f>
        <v>1046</v>
      </c>
      <c r="F8" s="142">
        <f>F3+F4-F5+F6-F7</f>
        <v>1082</v>
      </c>
      <c r="G8" s="144">
        <f>E8+F8</f>
        <v>2128</v>
      </c>
      <c r="H8" s="141">
        <f>H3+H4-H5+H6-H7</f>
        <v>1045</v>
      </c>
      <c r="I8" s="142">
        <f>I3+I4-I5+I6-I7</f>
        <v>1081</v>
      </c>
      <c r="J8" s="143">
        <f>H8+I8</f>
        <v>2126</v>
      </c>
      <c r="K8" s="141">
        <f>K3+K4-K5+K6-K7</f>
        <v>1044</v>
      </c>
      <c r="L8" s="142">
        <f>L3+L4-L5+L6-L7</f>
        <v>1082</v>
      </c>
      <c r="M8" s="143">
        <f>K8+L8</f>
        <v>2126</v>
      </c>
      <c r="N8" s="141">
        <f>N3+N4-N5+N6-N7</f>
        <v>1045</v>
      </c>
      <c r="O8" s="142">
        <f>O3+O4-O5+O6-O7</f>
        <v>1083</v>
      </c>
      <c r="P8" s="143">
        <f>N8+O8</f>
        <v>2128</v>
      </c>
      <c r="Q8" s="141">
        <f>Q3+Q4-Q5+Q6-Q7</f>
        <v>1048</v>
      </c>
      <c r="R8" s="142">
        <f>R3+R4-R5+R6-R7</f>
        <v>1084</v>
      </c>
      <c r="S8" s="143">
        <f t="shared" si="0"/>
        <v>2132</v>
      </c>
      <c r="T8" s="141">
        <f>T3+T4-T5+T6-T7</f>
        <v>1050</v>
      </c>
      <c r="U8" s="142">
        <f>U3+U4-U5+U6-U7</f>
        <v>1081</v>
      </c>
      <c r="V8" s="143">
        <f>T8+U8</f>
        <v>2131</v>
      </c>
      <c r="W8" s="141">
        <f>W3+W4-W5+W6-W7</f>
        <v>1051</v>
      </c>
      <c r="X8" s="142">
        <f>X3+X4-X5+X6-X7</f>
        <v>1079</v>
      </c>
      <c r="Y8" s="143">
        <f>W8+X8</f>
        <v>2130</v>
      </c>
      <c r="Z8" s="141">
        <f>Z3+Z4-Z5+Z6-Z7</f>
        <v>1053</v>
      </c>
      <c r="AA8" s="142">
        <f>AA3+AA4-AA5+AA6-AA7</f>
        <v>1076</v>
      </c>
      <c r="AB8" s="143">
        <f>Z8+AA8</f>
        <v>2129</v>
      </c>
      <c r="AC8" s="142">
        <f>AC3+AC4-AC5+AC6-AC7</f>
        <v>1049</v>
      </c>
      <c r="AD8" s="142">
        <f>AD3+AD4-AD5+AD6-AD7</f>
        <v>1075</v>
      </c>
      <c r="AE8" s="144">
        <f t="shared" si="1"/>
        <v>2124</v>
      </c>
      <c r="AF8" s="141">
        <f>AF3+AF4-AF5+AF6-AF7</f>
        <v>1055</v>
      </c>
      <c r="AG8" s="142">
        <f>AG3+AG4-AG5+AG6-AG7</f>
        <v>1080</v>
      </c>
      <c r="AH8" s="143">
        <f>AF8+AG8</f>
        <v>2135</v>
      </c>
      <c r="AI8" s="142">
        <f>AI3+AI4-AI5+AI6-AI7</f>
        <v>1054</v>
      </c>
      <c r="AJ8" s="142">
        <f>AJ3+AJ4-AJ5+AJ6-AJ7</f>
        <v>1081</v>
      </c>
      <c r="AK8" s="143">
        <f t="shared" si="2"/>
        <v>2135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-4</v>
      </c>
      <c r="C10" s="151">
        <f>C8-C3</f>
        <v>-3</v>
      </c>
      <c r="D10" s="152">
        <f>C10+B10</f>
        <v>-7</v>
      </c>
      <c r="E10" s="151">
        <f>E8-E3</f>
        <v>-4</v>
      </c>
      <c r="F10" s="151">
        <f>F8-F3</f>
        <v>-2</v>
      </c>
      <c r="G10" s="153">
        <f>F10+E10</f>
        <v>-6</v>
      </c>
      <c r="H10" s="150">
        <f>H8-H3</f>
        <v>-1</v>
      </c>
      <c r="I10" s="151">
        <f>I8-I3</f>
        <v>-1</v>
      </c>
      <c r="J10" s="152">
        <f>I10+H10</f>
        <v>-2</v>
      </c>
      <c r="K10" s="150">
        <f>K8-K3</f>
        <v>-1</v>
      </c>
      <c r="L10" s="151">
        <f>L8-L3</f>
        <v>1</v>
      </c>
      <c r="M10" s="152">
        <f>L10+K10</f>
        <v>0</v>
      </c>
      <c r="N10" s="150">
        <f>N8-N3</f>
        <v>1</v>
      </c>
      <c r="O10" s="151">
        <f>O8-O3</f>
        <v>1</v>
      </c>
      <c r="P10" s="152">
        <f>O10+N10</f>
        <v>2</v>
      </c>
      <c r="Q10" s="150">
        <f>Q8-Q3</f>
        <v>3</v>
      </c>
      <c r="R10" s="151">
        <f>R8-R3</f>
        <v>1</v>
      </c>
      <c r="S10" s="152">
        <f>R10+Q10</f>
        <v>4</v>
      </c>
      <c r="T10" s="150">
        <f>T8-T3</f>
        <v>2</v>
      </c>
      <c r="U10" s="151">
        <f>U8-U3</f>
        <v>-3</v>
      </c>
      <c r="V10" s="152">
        <f>U10+T10</f>
        <v>-1</v>
      </c>
      <c r="W10" s="150">
        <f>W8-W3</f>
        <v>1</v>
      </c>
      <c r="X10" s="151">
        <f>X8-X3</f>
        <v>-2</v>
      </c>
      <c r="Y10" s="152">
        <f>X10+W10</f>
        <v>-1</v>
      </c>
      <c r="Z10" s="150">
        <f>Z8-Z3</f>
        <v>2</v>
      </c>
      <c r="AA10" s="151">
        <f>AA8-AA3</f>
        <v>-3</v>
      </c>
      <c r="AB10" s="152">
        <f>AA10+Z10</f>
        <v>-1</v>
      </c>
      <c r="AC10" s="151">
        <f>AC8-AC3</f>
        <v>-4</v>
      </c>
      <c r="AD10" s="151">
        <f>AD8-AD3</f>
        <v>-1</v>
      </c>
      <c r="AE10" s="153">
        <f>AD10+AC10</f>
        <v>-5</v>
      </c>
      <c r="AF10" s="150">
        <f>AF8-AF3</f>
        <v>6</v>
      </c>
      <c r="AG10" s="151">
        <f>AG8-AG3</f>
        <v>5</v>
      </c>
      <c r="AH10" s="152">
        <f>AG10+AF10</f>
        <v>11</v>
      </c>
      <c r="AI10" s="151">
        <f>AI8-AI3</f>
        <v>-1</v>
      </c>
      <c r="AJ10" s="151">
        <f>AJ8-AJ3</f>
        <v>1</v>
      </c>
      <c r="AK10" s="152">
        <f>AJ10+AI10</f>
        <v>0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1.0323809523809524</v>
      </c>
      <c r="D12" s="158"/>
      <c r="E12" s="157">
        <f>1</f>
        <v>1</v>
      </c>
      <c r="F12" s="157">
        <f>F8/E8</f>
        <v>1.034416826003824</v>
      </c>
      <c r="G12" s="159"/>
      <c r="H12" s="156">
        <f>1</f>
        <v>1</v>
      </c>
      <c r="I12" s="157">
        <f>I8/H8</f>
        <v>1.0344497607655503</v>
      </c>
      <c r="J12" s="158"/>
      <c r="K12" s="156">
        <f>1</f>
        <v>1</v>
      </c>
      <c r="L12" s="157">
        <f>L8/K8</f>
        <v>1.0363984674329503</v>
      </c>
      <c r="M12" s="158"/>
      <c r="N12" s="156">
        <f>1</f>
        <v>1</v>
      </c>
      <c r="O12" s="157">
        <f>O8/N8</f>
        <v>1.0363636363636364</v>
      </c>
      <c r="P12" s="158"/>
      <c r="Q12" s="156">
        <f>1</f>
        <v>1</v>
      </c>
      <c r="R12" s="157">
        <f>R8/Q8</f>
        <v>1.034351145038168</v>
      </c>
      <c r="S12" s="158"/>
      <c r="T12" s="156">
        <f>1</f>
        <v>1</v>
      </c>
      <c r="U12" s="157">
        <f>U8/T8</f>
        <v>1.0295238095238095</v>
      </c>
      <c r="V12" s="158"/>
      <c r="W12" s="156">
        <f>1</f>
        <v>1</v>
      </c>
      <c r="X12" s="157">
        <f>X8/W8</f>
        <v>1.0266412940057088</v>
      </c>
      <c r="Y12" s="158"/>
      <c r="Z12" s="156">
        <f>1</f>
        <v>1</v>
      </c>
      <c r="AA12" s="157">
        <f>AA8/Z8</f>
        <v>1.0218423551756886</v>
      </c>
      <c r="AB12" s="158"/>
      <c r="AC12" s="157">
        <f>1</f>
        <v>1</v>
      </c>
      <c r="AD12" s="157">
        <f>AD8/AC8</f>
        <v>1.0247855100095329</v>
      </c>
      <c r="AE12" s="159"/>
      <c r="AF12" s="156">
        <f>1</f>
        <v>1</v>
      </c>
      <c r="AG12" s="157">
        <f>AG8/AF8</f>
        <v>1.0236966824644549</v>
      </c>
      <c r="AH12" s="158"/>
      <c r="AI12" s="157">
        <f>1</f>
        <v>1</v>
      </c>
      <c r="AJ12" s="157">
        <f>AJ8/AI8</f>
        <v>1.0256166982922201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0.9961904761904762</v>
      </c>
      <c r="F14" s="167">
        <f t="shared" si="3"/>
        <v>0.9981549815498155</v>
      </c>
      <c r="G14" s="168">
        <f t="shared" si="3"/>
        <v>0.9971883786316776</v>
      </c>
      <c r="H14" s="169">
        <f t="shared" si="3"/>
        <v>0.9990439770554493</v>
      </c>
      <c r="I14" s="167">
        <f t="shared" si="3"/>
        <v>0.9990757855822551</v>
      </c>
      <c r="J14" s="170">
        <f t="shared" si="3"/>
        <v>0.9990601503759399</v>
      </c>
      <c r="K14" s="169">
        <f t="shared" si="3"/>
        <v>0.999043062200957</v>
      </c>
      <c r="L14" s="167">
        <f t="shared" si="3"/>
        <v>1.0009250693802034</v>
      </c>
      <c r="M14" s="170">
        <f t="shared" si="3"/>
        <v>1</v>
      </c>
      <c r="N14" s="169">
        <f t="shared" si="3"/>
        <v>1.0009578544061302</v>
      </c>
      <c r="O14" s="167">
        <f t="shared" si="3"/>
        <v>1.0009242144177448</v>
      </c>
      <c r="P14" s="170">
        <f t="shared" si="3"/>
        <v>1.0009407337723424</v>
      </c>
      <c r="Q14" s="169">
        <f t="shared" si="3"/>
        <v>1.0028708133971291</v>
      </c>
      <c r="R14" s="167">
        <f t="shared" si="3"/>
        <v>1.0009233610341643</v>
      </c>
      <c r="S14" s="170">
        <f t="shared" si="3"/>
        <v>1.0018796992481203</v>
      </c>
      <c r="T14" s="169">
        <f t="shared" si="3"/>
        <v>1.001908396946565</v>
      </c>
      <c r="U14" s="167">
        <f t="shared" si="3"/>
        <v>0.9972324723247232</v>
      </c>
      <c r="V14" s="170">
        <f t="shared" si="3"/>
        <v>0.9995309568480301</v>
      </c>
      <c r="W14" s="169">
        <f t="shared" si="3"/>
        <v>1.000952380952381</v>
      </c>
      <c r="X14" s="167">
        <f t="shared" si="3"/>
        <v>0.9981498612395929</v>
      </c>
      <c r="Y14" s="170">
        <f t="shared" si="3"/>
        <v>0.999530736743313</v>
      </c>
      <c r="Z14" s="169">
        <f t="shared" si="3"/>
        <v>1.0019029495718363</v>
      </c>
      <c r="AA14" s="167">
        <f t="shared" si="3"/>
        <v>0.9972196478220574</v>
      </c>
      <c r="AB14" s="170">
        <f t="shared" si="3"/>
        <v>0.9995305164319249</v>
      </c>
      <c r="AC14" s="167">
        <f t="shared" si="3"/>
        <v>0.9962013295346629</v>
      </c>
      <c r="AD14" s="167">
        <f t="shared" si="3"/>
        <v>0.9990706319702602</v>
      </c>
      <c r="AE14" s="168">
        <f t="shared" si="3"/>
        <v>0.9976514795678723</v>
      </c>
      <c r="AF14" s="169">
        <f t="shared" si="3"/>
        <v>1.005719733079123</v>
      </c>
      <c r="AG14" s="167">
        <f t="shared" si="3"/>
        <v>1.0046511627906978</v>
      </c>
      <c r="AH14" s="170">
        <f t="shared" si="3"/>
        <v>1.0051789077212807</v>
      </c>
      <c r="AI14" s="167">
        <f t="shared" si="3"/>
        <v>0.9990521327014218</v>
      </c>
      <c r="AJ14" s="167">
        <f t="shared" si="3"/>
        <v>1.000925925925926</v>
      </c>
      <c r="AK14" s="170">
        <f t="shared" si="3"/>
        <v>1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52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9</v>
      </c>
      <c r="F18" s="176">
        <f t="shared" si="4"/>
        <v>6</v>
      </c>
      <c r="G18" s="177">
        <f>SUM(E18:F18)</f>
        <v>15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18</v>
      </c>
      <c r="F19" s="176">
        <f t="shared" si="4"/>
        <v>11</v>
      </c>
      <c r="G19" s="177">
        <f>SUM(E19:F19)</f>
        <v>29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18</v>
      </c>
      <c r="F20" s="176">
        <f t="shared" si="4"/>
        <v>22</v>
      </c>
      <c r="G20" s="177">
        <f>SUM(F20+E20)</f>
        <v>40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9</v>
      </c>
      <c r="F21" s="178">
        <f t="shared" si="4"/>
        <v>23</v>
      </c>
      <c r="G21" s="179">
        <f>SUM(E21:F21)</f>
        <v>32</v>
      </c>
      <c r="J21" s="162"/>
      <c r="M21" s="162"/>
      <c r="P21" s="162"/>
      <c r="S21" s="162"/>
      <c r="V21" s="162" t="s">
        <v>49</v>
      </c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1050</v>
      </c>
      <c r="C29" s="189">
        <f>C8</f>
        <v>1084</v>
      </c>
      <c r="D29" s="190">
        <f>D8</f>
        <v>2134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1046</v>
      </c>
      <c r="C30" s="189">
        <f>F8</f>
        <v>1082</v>
      </c>
      <c r="D30" s="190">
        <f>G8</f>
        <v>2128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1045</v>
      </c>
      <c r="C31" s="189">
        <f>I8</f>
        <v>1081</v>
      </c>
      <c r="D31" s="190">
        <f aca="true" t="shared" si="5" ref="D31:D40">B31+C31</f>
        <v>2126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1044</v>
      </c>
      <c r="C32" s="189">
        <f>L8</f>
        <v>1082</v>
      </c>
      <c r="D32" s="190">
        <f t="shared" si="5"/>
        <v>2126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1045</v>
      </c>
      <c r="C33" s="189">
        <f>O8</f>
        <v>1083</v>
      </c>
      <c r="D33" s="190">
        <f t="shared" si="5"/>
        <v>2128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1048</v>
      </c>
      <c r="C34" s="189">
        <f>R8</f>
        <v>1084</v>
      </c>
      <c r="D34" s="190">
        <f t="shared" si="5"/>
        <v>2132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1050</v>
      </c>
      <c r="C35" s="189">
        <f>U8</f>
        <v>1081</v>
      </c>
      <c r="D35" s="190">
        <f t="shared" si="5"/>
        <v>2131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1051</v>
      </c>
      <c r="C36" s="189">
        <f>X8</f>
        <v>1079</v>
      </c>
      <c r="D36" s="190">
        <f t="shared" si="5"/>
        <v>2130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1053</v>
      </c>
      <c r="C37" s="189">
        <f>AA8</f>
        <v>1076</v>
      </c>
      <c r="D37" s="190">
        <f t="shared" si="5"/>
        <v>2129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1049</v>
      </c>
      <c r="C38" s="189">
        <f>AD8</f>
        <v>1075</v>
      </c>
      <c r="D38" s="190">
        <f t="shared" si="5"/>
        <v>2124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1055</v>
      </c>
      <c r="C39" s="189">
        <f>AG8</f>
        <v>1080</v>
      </c>
      <c r="D39" s="190">
        <f t="shared" si="5"/>
        <v>2135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1054</v>
      </c>
      <c r="C40" s="193">
        <f>AJ8</f>
        <v>1081</v>
      </c>
      <c r="D40" s="194">
        <f t="shared" si="5"/>
        <v>2135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0.25" right="0.25" top="0.75" bottom="0.75" header="0.3" footer="0.3"/>
  <pageSetup horizontalDpi="300" verticalDpi="300" orientation="landscape" paperSize="9" scale="84" r:id="rId2"/>
  <rowBreaks count="1" manualBreakCount="1">
    <brk id="14" max="36" man="1"/>
  </rowBreaks>
  <colBreaks count="1" manualBreakCount="1">
    <brk id="19" min="5" max="42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workbookViewId="0" topLeftCell="G1">
      <selection activeCell="AJ7" sqref="AJ7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2022'!AI3)</f>
        <v>1055</v>
      </c>
      <c r="C3" s="129">
        <f>SUM('pohyb obyv 2022'!AJ3)</f>
        <v>1080</v>
      </c>
      <c r="D3" s="130">
        <f>SUM(B3:C3)</f>
        <v>2135</v>
      </c>
      <c r="E3" s="131">
        <f>B8</f>
        <v>1051</v>
      </c>
      <c r="F3" s="131">
        <f>C8</f>
        <v>1077</v>
      </c>
      <c r="G3" s="132">
        <f>E3+F3</f>
        <v>2128</v>
      </c>
      <c r="H3" s="133">
        <f>E8</f>
        <v>1050</v>
      </c>
      <c r="I3" s="131">
        <f>F8</f>
        <v>1081</v>
      </c>
      <c r="J3" s="130">
        <f>H3+I3</f>
        <v>2131</v>
      </c>
      <c r="K3" s="133">
        <f>H8</f>
        <v>1052</v>
      </c>
      <c r="L3" s="131">
        <f>I8</f>
        <v>1077</v>
      </c>
      <c r="M3" s="130">
        <f>K3+L3</f>
        <v>2129</v>
      </c>
      <c r="N3" s="133">
        <f>K8</f>
        <v>1052</v>
      </c>
      <c r="O3" s="131">
        <f>L8</f>
        <v>1078</v>
      </c>
      <c r="P3" s="130">
        <f>N3+O3</f>
        <v>2130</v>
      </c>
      <c r="Q3" s="133">
        <f>N8</f>
        <v>1049</v>
      </c>
      <c r="R3" s="131">
        <f>O8</f>
        <v>1077</v>
      </c>
      <c r="S3" s="130">
        <f aca="true" t="shared" si="0" ref="S3:S8">Q3+R3</f>
        <v>2126</v>
      </c>
      <c r="T3" s="133">
        <f>Q8</f>
        <v>1051</v>
      </c>
      <c r="U3" s="131">
        <f>R8</f>
        <v>1079</v>
      </c>
      <c r="V3" s="130">
        <f>T3+U3</f>
        <v>2130</v>
      </c>
      <c r="W3" s="133">
        <f>T8</f>
        <v>1054</v>
      </c>
      <c r="X3" s="131">
        <f>U8</f>
        <v>1079</v>
      </c>
      <c r="Y3" s="130">
        <f>W3+X3</f>
        <v>2133</v>
      </c>
      <c r="Z3" s="133">
        <f>W8</f>
        <v>1048</v>
      </c>
      <c r="AA3" s="131">
        <f>X8</f>
        <v>1077</v>
      </c>
      <c r="AB3" s="130">
        <f>Z3+AA3</f>
        <v>2125</v>
      </c>
      <c r="AC3" s="131">
        <f>Z8</f>
        <v>1050</v>
      </c>
      <c r="AD3" s="131">
        <f>AA8</f>
        <v>1078</v>
      </c>
      <c r="AE3" s="132">
        <f aca="true" t="shared" si="1" ref="AE3:AE8">AC3+AD3</f>
        <v>2128</v>
      </c>
      <c r="AF3" s="133">
        <f>AC8</f>
        <v>1047</v>
      </c>
      <c r="AG3" s="131">
        <f>AD8</f>
        <v>1073</v>
      </c>
      <c r="AH3" s="130">
        <f>AF3+AG3</f>
        <v>2120</v>
      </c>
      <c r="AI3" s="131">
        <f>AF8</f>
        <v>1045</v>
      </c>
      <c r="AJ3" s="131">
        <f>AG8</f>
        <v>1071</v>
      </c>
      <c r="AK3" s="130">
        <f aca="true" t="shared" si="2" ref="AK3:AK8">AI3+AJ3</f>
        <v>2116</v>
      </c>
    </row>
    <row r="4" spans="1:37" ht="12.75">
      <c r="A4" s="135" t="s">
        <v>11</v>
      </c>
      <c r="B4" s="136">
        <v>0</v>
      </c>
      <c r="C4" s="137">
        <v>0</v>
      </c>
      <c r="D4" s="138">
        <f>SUM(B4:C4)</f>
        <v>0</v>
      </c>
      <c r="E4" s="137">
        <v>1</v>
      </c>
      <c r="F4" s="137">
        <v>1</v>
      </c>
      <c r="G4" s="139">
        <f>SUM(F4+E4)</f>
        <v>2</v>
      </c>
      <c r="H4" s="136">
        <v>2</v>
      </c>
      <c r="I4" s="137">
        <v>0</v>
      </c>
      <c r="J4" s="138">
        <f>SUM(H4:I4)</f>
        <v>2</v>
      </c>
      <c r="K4" s="136">
        <v>1</v>
      </c>
      <c r="L4" s="137">
        <v>1</v>
      </c>
      <c r="M4" s="138">
        <f>SUM(K4:L4)</f>
        <v>2</v>
      </c>
      <c r="N4" s="136">
        <v>0</v>
      </c>
      <c r="O4" s="137">
        <v>0</v>
      </c>
      <c r="P4" s="138">
        <f>SUM(N4:O4)</f>
        <v>0</v>
      </c>
      <c r="Q4" s="136">
        <v>0</v>
      </c>
      <c r="R4" s="137">
        <v>0</v>
      </c>
      <c r="S4" s="130">
        <f t="shared" si="0"/>
        <v>0</v>
      </c>
      <c r="T4" s="136">
        <v>3</v>
      </c>
      <c r="U4" s="137">
        <v>1</v>
      </c>
      <c r="V4" s="138">
        <f>SUM(T4:U4)</f>
        <v>4</v>
      </c>
      <c r="W4" s="136">
        <v>0</v>
      </c>
      <c r="X4" s="137">
        <v>1</v>
      </c>
      <c r="Y4" s="138">
        <f>SUM(W4:X4)</f>
        <v>1</v>
      </c>
      <c r="Z4" s="136">
        <v>2</v>
      </c>
      <c r="AA4" s="137">
        <v>2</v>
      </c>
      <c r="AB4" s="138">
        <f>SUM(Z4:AA4)</f>
        <v>4</v>
      </c>
      <c r="AC4" s="137">
        <v>0</v>
      </c>
      <c r="AD4" s="137">
        <v>0</v>
      </c>
      <c r="AE4" s="132">
        <f t="shared" si="1"/>
        <v>0</v>
      </c>
      <c r="AF4" s="136">
        <v>0</v>
      </c>
      <c r="AG4" s="137">
        <v>1</v>
      </c>
      <c r="AH4" s="138">
        <f>SUM(AF4:AG4)</f>
        <v>1</v>
      </c>
      <c r="AI4" s="137">
        <v>1</v>
      </c>
      <c r="AJ4" s="137">
        <v>0</v>
      </c>
      <c r="AK4" s="130">
        <f t="shared" si="2"/>
        <v>1</v>
      </c>
    </row>
    <row r="5" spans="1:37" ht="12.75">
      <c r="A5" s="135" t="s">
        <v>12</v>
      </c>
      <c r="B5" s="136">
        <v>2</v>
      </c>
      <c r="C5" s="137">
        <v>1</v>
      </c>
      <c r="D5" s="138">
        <f>SUM(B5:C5)</f>
        <v>3</v>
      </c>
      <c r="E5" s="137">
        <v>0</v>
      </c>
      <c r="F5" s="137">
        <v>2</v>
      </c>
      <c r="G5" s="139">
        <f>SUM(F5+E5)</f>
        <v>2</v>
      </c>
      <c r="H5" s="136">
        <v>1</v>
      </c>
      <c r="I5" s="137">
        <v>5</v>
      </c>
      <c r="J5" s="138">
        <f>SUM(H5:I5)</f>
        <v>6</v>
      </c>
      <c r="K5" s="136">
        <v>2</v>
      </c>
      <c r="L5" s="137">
        <v>0</v>
      </c>
      <c r="M5" s="138">
        <f>SUM(K5:L5)</f>
        <v>2</v>
      </c>
      <c r="N5" s="136">
        <v>2</v>
      </c>
      <c r="O5" s="137">
        <v>1</v>
      </c>
      <c r="P5" s="138">
        <f>SUM(N5:O5)</f>
        <v>3</v>
      </c>
      <c r="Q5" s="136">
        <v>0</v>
      </c>
      <c r="R5" s="137">
        <v>1</v>
      </c>
      <c r="S5" s="130">
        <f t="shared" si="0"/>
        <v>1</v>
      </c>
      <c r="T5" s="136">
        <v>1</v>
      </c>
      <c r="U5" s="137">
        <v>0</v>
      </c>
      <c r="V5" s="138">
        <f>SUM(T5:U5)</f>
        <v>1</v>
      </c>
      <c r="W5" s="136">
        <v>1</v>
      </c>
      <c r="X5" s="137">
        <v>2</v>
      </c>
      <c r="Y5" s="138">
        <f>SUM(W5:X5)</f>
        <v>3</v>
      </c>
      <c r="Z5" s="136">
        <v>0</v>
      </c>
      <c r="AA5" s="137">
        <v>0</v>
      </c>
      <c r="AB5" s="138">
        <f>SUM(Z5:AA5)</f>
        <v>0</v>
      </c>
      <c r="AC5" s="137">
        <v>2</v>
      </c>
      <c r="AD5" s="137">
        <v>2</v>
      </c>
      <c r="AE5" s="132">
        <f t="shared" si="1"/>
        <v>4</v>
      </c>
      <c r="AF5" s="136">
        <v>0</v>
      </c>
      <c r="AG5" s="137">
        <v>0</v>
      </c>
      <c r="AH5" s="138">
        <f>SUM(AF5:AG5)</f>
        <v>0</v>
      </c>
      <c r="AI5" s="137">
        <v>2</v>
      </c>
      <c r="AJ5" s="137">
        <v>2</v>
      </c>
      <c r="AK5" s="130">
        <f t="shared" si="2"/>
        <v>4</v>
      </c>
    </row>
    <row r="6" spans="1:37" ht="12.75">
      <c r="A6" s="135" t="s">
        <v>13</v>
      </c>
      <c r="B6" s="136">
        <v>0</v>
      </c>
      <c r="C6" s="137">
        <v>0</v>
      </c>
      <c r="D6" s="138">
        <f>SUM(B6:C6)</f>
        <v>0</v>
      </c>
      <c r="E6" s="137">
        <v>0</v>
      </c>
      <c r="F6" s="137">
        <v>6</v>
      </c>
      <c r="G6" s="139">
        <f>SUM(F6+E6)</f>
        <v>6</v>
      </c>
      <c r="H6" s="136">
        <v>3</v>
      </c>
      <c r="I6" s="137">
        <v>2</v>
      </c>
      <c r="J6" s="138">
        <f>SUM(H6:I6)</f>
        <v>5</v>
      </c>
      <c r="K6" s="136">
        <v>2</v>
      </c>
      <c r="L6" s="137">
        <v>1</v>
      </c>
      <c r="M6" s="138">
        <f>SUM(K6:L6)</f>
        <v>3</v>
      </c>
      <c r="N6" s="136">
        <v>0</v>
      </c>
      <c r="O6" s="137">
        <v>2</v>
      </c>
      <c r="P6" s="138">
        <f>SUM(N6:O6)</f>
        <v>2</v>
      </c>
      <c r="Q6" s="136">
        <v>2</v>
      </c>
      <c r="R6" s="137">
        <v>3</v>
      </c>
      <c r="S6" s="130">
        <f t="shared" si="0"/>
        <v>5</v>
      </c>
      <c r="T6" s="136">
        <v>2</v>
      </c>
      <c r="U6" s="137">
        <v>1</v>
      </c>
      <c r="V6" s="138">
        <f>SUM(T6:U6)</f>
        <v>3</v>
      </c>
      <c r="W6" s="136">
        <v>0</v>
      </c>
      <c r="X6" s="137">
        <v>1</v>
      </c>
      <c r="Y6" s="138">
        <f>SUM(W6:X6)</f>
        <v>1</v>
      </c>
      <c r="Z6" s="136">
        <v>0</v>
      </c>
      <c r="AA6" s="137">
        <v>0</v>
      </c>
      <c r="AB6" s="138">
        <f>SUM(Z6:AA6)</f>
        <v>0</v>
      </c>
      <c r="AC6" s="137">
        <v>0</v>
      </c>
      <c r="AD6" s="137">
        <v>0</v>
      </c>
      <c r="AE6" s="132">
        <f t="shared" si="1"/>
        <v>0</v>
      </c>
      <c r="AF6" s="136">
        <v>0</v>
      </c>
      <c r="AG6" s="137">
        <v>0</v>
      </c>
      <c r="AH6" s="138">
        <f>SUM(AF6:AG6)</f>
        <v>0</v>
      </c>
      <c r="AI6" s="137">
        <v>0</v>
      </c>
      <c r="AJ6" s="137">
        <v>0</v>
      </c>
      <c r="AK6" s="130">
        <f t="shared" si="2"/>
        <v>0</v>
      </c>
    </row>
    <row r="7" spans="1:37" ht="12.75">
      <c r="A7" s="135" t="s">
        <v>14</v>
      </c>
      <c r="B7" s="136">
        <v>2</v>
      </c>
      <c r="C7" s="137">
        <v>2</v>
      </c>
      <c r="D7" s="138">
        <f>SUM(B7:C7)</f>
        <v>4</v>
      </c>
      <c r="E7" s="137">
        <v>2</v>
      </c>
      <c r="F7" s="137">
        <v>1</v>
      </c>
      <c r="G7" s="139">
        <f>SUM(F7+E7)</f>
        <v>3</v>
      </c>
      <c r="H7" s="136">
        <v>2</v>
      </c>
      <c r="I7" s="137">
        <v>1</v>
      </c>
      <c r="J7" s="138">
        <f>SUM(H7:I7)</f>
        <v>3</v>
      </c>
      <c r="K7" s="136">
        <v>1</v>
      </c>
      <c r="L7" s="137">
        <v>1</v>
      </c>
      <c r="M7" s="138">
        <f>SUM(K7:L7)</f>
        <v>2</v>
      </c>
      <c r="N7" s="136">
        <v>1</v>
      </c>
      <c r="O7" s="137">
        <v>2</v>
      </c>
      <c r="P7" s="138">
        <f>SUM(N7:O7)</f>
        <v>3</v>
      </c>
      <c r="Q7" s="136">
        <v>0</v>
      </c>
      <c r="R7" s="137">
        <v>0</v>
      </c>
      <c r="S7" s="130">
        <f t="shared" si="0"/>
        <v>0</v>
      </c>
      <c r="T7" s="136">
        <v>1</v>
      </c>
      <c r="U7" s="137">
        <v>2</v>
      </c>
      <c r="V7" s="138">
        <f>SUM(T7:U7)</f>
        <v>3</v>
      </c>
      <c r="W7" s="136">
        <v>5</v>
      </c>
      <c r="X7" s="137">
        <v>2</v>
      </c>
      <c r="Y7" s="138">
        <f>SUM(W7:X7)</f>
        <v>7</v>
      </c>
      <c r="Z7" s="136">
        <v>0</v>
      </c>
      <c r="AA7" s="137">
        <v>1</v>
      </c>
      <c r="AB7" s="138">
        <f>SUM(Z7:AA7)</f>
        <v>1</v>
      </c>
      <c r="AC7" s="137">
        <v>1</v>
      </c>
      <c r="AD7" s="137">
        <v>3</v>
      </c>
      <c r="AE7" s="132">
        <f t="shared" si="1"/>
        <v>4</v>
      </c>
      <c r="AF7" s="136">
        <v>2</v>
      </c>
      <c r="AG7" s="137">
        <v>3</v>
      </c>
      <c r="AH7" s="138">
        <f>SUM(AF7:AG7)</f>
        <v>5</v>
      </c>
      <c r="AI7" s="137">
        <v>0</v>
      </c>
      <c r="AJ7" s="137">
        <v>2</v>
      </c>
      <c r="AK7" s="130">
        <f t="shared" si="2"/>
        <v>2</v>
      </c>
    </row>
    <row r="8" spans="1:37" s="134" customFormat="1" ht="43.5" customHeight="1">
      <c r="A8" s="140" t="s">
        <v>15</v>
      </c>
      <c r="B8" s="141">
        <f>SUM(B3+B4-B5+B6-B7)</f>
        <v>1051</v>
      </c>
      <c r="C8" s="142">
        <f>C3+C4-C5+C6-C7</f>
        <v>1077</v>
      </c>
      <c r="D8" s="143">
        <f>B8+C8</f>
        <v>2128</v>
      </c>
      <c r="E8" s="142">
        <f>E3+E4-E5+E6-E7</f>
        <v>1050</v>
      </c>
      <c r="F8" s="142">
        <f>F3+F4-F5+F6-F7</f>
        <v>1081</v>
      </c>
      <c r="G8" s="144">
        <f>E8+F8</f>
        <v>2131</v>
      </c>
      <c r="H8" s="141">
        <f>H3+H4-H5+H6-H7</f>
        <v>1052</v>
      </c>
      <c r="I8" s="142">
        <f>I3+I4-I5+I6-I7</f>
        <v>1077</v>
      </c>
      <c r="J8" s="143">
        <f>H8+I8</f>
        <v>2129</v>
      </c>
      <c r="K8" s="141">
        <f>K3+K4-K5+K6-K7</f>
        <v>1052</v>
      </c>
      <c r="L8" s="142">
        <f>L3+L4-L5+L6-L7</f>
        <v>1078</v>
      </c>
      <c r="M8" s="143">
        <f>K8+L8</f>
        <v>2130</v>
      </c>
      <c r="N8" s="141">
        <f>N3+N4-N5+N6-N7</f>
        <v>1049</v>
      </c>
      <c r="O8" s="142">
        <f>O3+O4-O5+O6-O7</f>
        <v>1077</v>
      </c>
      <c r="P8" s="143">
        <f>N8+O8</f>
        <v>2126</v>
      </c>
      <c r="Q8" s="141">
        <f>Q3+Q4-Q5+Q6-Q7</f>
        <v>1051</v>
      </c>
      <c r="R8" s="142">
        <f>R3+R4-R5+R6-R7</f>
        <v>1079</v>
      </c>
      <c r="S8" s="143">
        <f t="shared" si="0"/>
        <v>2130</v>
      </c>
      <c r="T8" s="141">
        <f>T3+T4-T5+T6-T7</f>
        <v>1054</v>
      </c>
      <c r="U8" s="142">
        <f>U3+U4-U5+U6-U7</f>
        <v>1079</v>
      </c>
      <c r="V8" s="143">
        <f>T8+U8</f>
        <v>2133</v>
      </c>
      <c r="W8" s="141">
        <f>W3+W4-W5+W6-W7</f>
        <v>1048</v>
      </c>
      <c r="X8" s="142">
        <f>X3+X4-X5+X6-X7</f>
        <v>1077</v>
      </c>
      <c r="Y8" s="143">
        <f>W8+X8</f>
        <v>2125</v>
      </c>
      <c r="Z8" s="141">
        <f>Z3+Z4-Z5+Z6-Z7</f>
        <v>1050</v>
      </c>
      <c r="AA8" s="142">
        <f>AA3+AA4-AA5+AA6-AA7</f>
        <v>1078</v>
      </c>
      <c r="AB8" s="143">
        <f>Z8+AA8</f>
        <v>2128</v>
      </c>
      <c r="AC8" s="142">
        <f>AC3+AC4-AC5+AC6-AC7</f>
        <v>1047</v>
      </c>
      <c r="AD8" s="142">
        <f>AD3+AD4-AD5+AD6-AD7</f>
        <v>1073</v>
      </c>
      <c r="AE8" s="144">
        <f t="shared" si="1"/>
        <v>2120</v>
      </c>
      <c r="AF8" s="141">
        <f>AF3+AF4-AF5+AF6-AF7</f>
        <v>1045</v>
      </c>
      <c r="AG8" s="142">
        <f>AG3+AG4-AG5+AG6-AG7</f>
        <v>1071</v>
      </c>
      <c r="AH8" s="143">
        <f>AF8+AG8</f>
        <v>2116</v>
      </c>
      <c r="AI8" s="142">
        <f>AI3+AI4-AI5+AI6-AI7</f>
        <v>1044</v>
      </c>
      <c r="AJ8" s="142">
        <f>AJ3+AJ4-AJ5+AJ6-AJ7</f>
        <v>1067</v>
      </c>
      <c r="AK8" s="143">
        <f t="shared" si="2"/>
        <v>2111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-4</v>
      </c>
      <c r="C10" s="151">
        <f>C8-C3</f>
        <v>-3</v>
      </c>
      <c r="D10" s="152">
        <f>C10+B10</f>
        <v>-7</v>
      </c>
      <c r="E10" s="151">
        <f>E8-E3</f>
        <v>-1</v>
      </c>
      <c r="F10" s="151">
        <f>F8-F3</f>
        <v>4</v>
      </c>
      <c r="G10" s="153">
        <f>F10+E10</f>
        <v>3</v>
      </c>
      <c r="H10" s="150">
        <f>H8-H3</f>
        <v>2</v>
      </c>
      <c r="I10" s="151">
        <f>I8-I3</f>
        <v>-4</v>
      </c>
      <c r="J10" s="152">
        <f>I10+H10</f>
        <v>-2</v>
      </c>
      <c r="K10" s="150">
        <f>K8-K3</f>
        <v>0</v>
      </c>
      <c r="L10" s="151">
        <f>L8-L3</f>
        <v>1</v>
      </c>
      <c r="M10" s="152">
        <f>L10+K10</f>
        <v>1</v>
      </c>
      <c r="N10" s="150">
        <f>N8-N3</f>
        <v>-3</v>
      </c>
      <c r="O10" s="151">
        <f>O8-O3</f>
        <v>-1</v>
      </c>
      <c r="P10" s="152">
        <f>O10+N10</f>
        <v>-4</v>
      </c>
      <c r="Q10" s="150">
        <f>Q8-Q3</f>
        <v>2</v>
      </c>
      <c r="R10" s="151">
        <f>R8-R3</f>
        <v>2</v>
      </c>
      <c r="S10" s="152">
        <f>R10+Q10</f>
        <v>4</v>
      </c>
      <c r="T10" s="150">
        <f>T8-T3</f>
        <v>3</v>
      </c>
      <c r="U10" s="151">
        <f>U8-U3</f>
        <v>0</v>
      </c>
      <c r="V10" s="152">
        <f>U10+T10</f>
        <v>3</v>
      </c>
      <c r="W10" s="150">
        <f>W8-W3</f>
        <v>-6</v>
      </c>
      <c r="X10" s="151">
        <f>X8-X3</f>
        <v>-2</v>
      </c>
      <c r="Y10" s="152">
        <f>X10+W10</f>
        <v>-8</v>
      </c>
      <c r="Z10" s="150">
        <f>Z8-Z3</f>
        <v>2</v>
      </c>
      <c r="AA10" s="151">
        <f>AA8-AA3</f>
        <v>1</v>
      </c>
      <c r="AB10" s="152">
        <f>AA10+Z10</f>
        <v>3</v>
      </c>
      <c r="AC10" s="151">
        <f>AC8-AC3</f>
        <v>-3</v>
      </c>
      <c r="AD10" s="151">
        <f>AD8-AD3</f>
        <v>-5</v>
      </c>
      <c r="AE10" s="153">
        <f>AD10+AC10</f>
        <v>-8</v>
      </c>
      <c r="AF10" s="150">
        <f>AF8-AF3</f>
        <v>-2</v>
      </c>
      <c r="AG10" s="151">
        <f>AG8-AG3</f>
        <v>-2</v>
      </c>
      <c r="AH10" s="152">
        <f>AG10+AF10</f>
        <v>-4</v>
      </c>
      <c r="AI10" s="151">
        <f>AI8-AI3</f>
        <v>-1</v>
      </c>
      <c r="AJ10" s="151">
        <f>AJ8-AJ3</f>
        <v>-4</v>
      </c>
      <c r="AK10" s="152">
        <f>AJ10+AI10</f>
        <v>-5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1.0247383444338725</v>
      </c>
      <c r="D12" s="158"/>
      <c r="E12" s="157">
        <f>1</f>
        <v>1</v>
      </c>
      <c r="F12" s="157">
        <f>F8/E8</f>
        <v>1.0295238095238095</v>
      </c>
      <c r="G12" s="159"/>
      <c r="H12" s="156">
        <f>1</f>
        <v>1</v>
      </c>
      <c r="I12" s="157">
        <f>I8/H8</f>
        <v>1.023764258555133</v>
      </c>
      <c r="J12" s="158"/>
      <c r="K12" s="156">
        <f>1</f>
        <v>1</v>
      </c>
      <c r="L12" s="157">
        <f>L8/K8</f>
        <v>1.0247148288973384</v>
      </c>
      <c r="M12" s="158"/>
      <c r="N12" s="156">
        <f>1</f>
        <v>1</v>
      </c>
      <c r="O12" s="157">
        <f>O8/N8</f>
        <v>1.0266920877025738</v>
      </c>
      <c r="P12" s="158"/>
      <c r="Q12" s="156">
        <f>1</f>
        <v>1</v>
      </c>
      <c r="R12" s="157">
        <f>R8/Q8</f>
        <v>1.0266412940057088</v>
      </c>
      <c r="S12" s="158"/>
      <c r="T12" s="156">
        <f>1</f>
        <v>1</v>
      </c>
      <c r="U12" s="157">
        <f>U8/T8</f>
        <v>1.023719165085389</v>
      </c>
      <c r="V12" s="158"/>
      <c r="W12" s="156">
        <f>1</f>
        <v>1</v>
      </c>
      <c r="X12" s="157">
        <f>X8/W8</f>
        <v>1.0276717557251909</v>
      </c>
      <c r="Y12" s="158"/>
      <c r="Z12" s="156">
        <f>1</f>
        <v>1</v>
      </c>
      <c r="AA12" s="157">
        <f>AA8/Z8</f>
        <v>1.0266666666666666</v>
      </c>
      <c r="AB12" s="158"/>
      <c r="AC12" s="157">
        <f>1</f>
        <v>1</v>
      </c>
      <c r="AD12" s="157">
        <f>AD8/AC8</f>
        <v>1.0248328557784145</v>
      </c>
      <c r="AE12" s="159"/>
      <c r="AF12" s="156">
        <f>1</f>
        <v>1</v>
      </c>
      <c r="AG12" s="157">
        <f>AG8/AF8</f>
        <v>1.0248803827751196</v>
      </c>
      <c r="AH12" s="158"/>
      <c r="AI12" s="157">
        <f>1</f>
        <v>1</v>
      </c>
      <c r="AJ12" s="157">
        <f>AJ8/AI8</f>
        <v>1.0220306513409962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0.9990485252140818</v>
      </c>
      <c r="F14" s="167">
        <f t="shared" si="3"/>
        <v>1.0037140204271124</v>
      </c>
      <c r="G14" s="168">
        <f t="shared" si="3"/>
        <v>1.0014097744360901</v>
      </c>
      <c r="H14" s="169">
        <f t="shared" si="3"/>
        <v>1.0019047619047619</v>
      </c>
      <c r="I14" s="167">
        <f t="shared" si="3"/>
        <v>0.996299722479186</v>
      </c>
      <c r="J14" s="170">
        <f t="shared" si="3"/>
        <v>0.999061473486626</v>
      </c>
      <c r="K14" s="169">
        <f t="shared" si="3"/>
        <v>1</v>
      </c>
      <c r="L14" s="167">
        <f t="shared" si="3"/>
        <v>1.000928505106778</v>
      </c>
      <c r="M14" s="170">
        <f t="shared" si="3"/>
        <v>1.0004697040864257</v>
      </c>
      <c r="N14" s="169">
        <f t="shared" si="3"/>
        <v>0.997148288973384</v>
      </c>
      <c r="O14" s="167">
        <f t="shared" si="3"/>
        <v>0.9990723562152134</v>
      </c>
      <c r="P14" s="170">
        <f t="shared" si="3"/>
        <v>0.9981220657276996</v>
      </c>
      <c r="Q14" s="169">
        <f t="shared" si="3"/>
        <v>1.001906577693041</v>
      </c>
      <c r="R14" s="167">
        <f t="shared" si="3"/>
        <v>1.0018570102135562</v>
      </c>
      <c r="S14" s="170">
        <f t="shared" si="3"/>
        <v>1.0018814675446848</v>
      </c>
      <c r="T14" s="169">
        <f t="shared" si="3"/>
        <v>1.0028544243577546</v>
      </c>
      <c r="U14" s="167">
        <f t="shared" si="3"/>
        <v>1</v>
      </c>
      <c r="V14" s="170">
        <f t="shared" si="3"/>
        <v>1.0014084507042254</v>
      </c>
      <c r="W14" s="169">
        <f t="shared" si="3"/>
        <v>0.9943074003795066</v>
      </c>
      <c r="X14" s="167">
        <f t="shared" si="3"/>
        <v>0.9981464318813716</v>
      </c>
      <c r="Y14" s="170">
        <f t="shared" si="3"/>
        <v>0.9962494139709329</v>
      </c>
      <c r="Z14" s="169">
        <f t="shared" si="3"/>
        <v>1.001908396946565</v>
      </c>
      <c r="AA14" s="167">
        <f t="shared" si="3"/>
        <v>1.000928505106778</v>
      </c>
      <c r="AB14" s="170">
        <f t="shared" si="3"/>
        <v>1.0014117647058824</v>
      </c>
      <c r="AC14" s="167">
        <f t="shared" si="3"/>
        <v>0.9971428571428571</v>
      </c>
      <c r="AD14" s="167">
        <f t="shared" si="3"/>
        <v>0.9953617810760668</v>
      </c>
      <c r="AE14" s="168">
        <f t="shared" si="3"/>
        <v>0.9962406015037594</v>
      </c>
      <c r="AF14" s="169">
        <f t="shared" si="3"/>
        <v>0.9980897803247374</v>
      </c>
      <c r="AG14" s="167">
        <f t="shared" si="3"/>
        <v>0.9981360671015843</v>
      </c>
      <c r="AH14" s="170">
        <f t="shared" si="3"/>
        <v>0.9981132075471698</v>
      </c>
      <c r="AI14" s="167">
        <f t="shared" si="3"/>
        <v>0.999043062200957</v>
      </c>
      <c r="AJ14" s="167">
        <f t="shared" si="3"/>
        <v>0.996265172735761</v>
      </c>
      <c r="AK14" s="170">
        <f t="shared" si="3"/>
        <v>0.9976370510396976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53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4" ref="E18:F21">SUM(B4+E4+H4+K4+N4+Q4+T4+W4+Z4+AC4+AF4+AI4)</f>
        <v>10</v>
      </c>
      <c r="F18" s="176">
        <f t="shared" si="4"/>
        <v>7</v>
      </c>
      <c r="G18" s="177">
        <f>SUM(E18:F18)</f>
        <v>17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4"/>
        <v>13</v>
      </c>
      <c r="F19" s="176">
        <f t="shared" si="4"/>
        <v>16</v>
      </c>
      <c r="G19" s="177">
        <f>SUM(E19:F19)</f>
        <v>29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4"/>
        <v>9</v>
      </c>
      <c r="F20" s="176">
        <f t="shared" si="4"/>
        <v>16</v>
      </c>
      <c r="G20" s="177">
        <f>SUM(F20+E20)</f>
        <v>25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4"/>
        <v>17</v>
      </c>
      <c r="F21" s="178">
        <f t="shared" si="4"/>
        <v>20</v>
      </c>
      <c r="G21" s="179">
        <f>SUM(E21:F21)</f>
        <v>37</v>
      </c>
      <c r="J21" s="162"/>
      <c r="M21" s="162"/>
      <c r="P21" s="162"/>
      <c r="S21" s="162"/>
      <c r="V21" s="162" t="s">
        <v>49</v>
      </c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1051</v>
      </c>
      <c r="C29" s="189">
        <f>C8</f>
        <v>1077</v>
      </c>
      <c r="D29" s="190">
        <f>D8</f>
        <v>2128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1050</v>
      </c>
      <c r="C30" s="189">
        <f>F8</f>
        <v>1081</v>
      </c>
      <c r="D30" s="190">
        <f>G8</f>
        <v>2131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1052</v>
      </c>
      <c r="C31" s="189">
        <f>I8</f>
        <v>1077</v>
      </c>
      <c r="D31" s="190">
        <f aca="true" t="shared" si="5" ref="D31:D40">B31+C31</f>
        <v>2129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1052</v>
      </c>
      <c r="C32" s="189">
        <f>L8</f>
        <v>1078</v>
      </c>
      <c r="D32" s="190">
        <f t="shared" si="5"/>
        <v>2130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1049</v>
      </c>
      <c r="C33" s="189">
        <f>O8</f>
        <v>1077</v>
      </c>
      <c r="D33" s="190">
        <f t="shared" si="5"/>
        <v>2126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1051</v>
      </c>
      <c r="C34" s="189">
        <f>R8</f>
        <v>1079</v>
      </c>
      <c r="D34" s="190">
        <f t="shared" si="5"/>
        <v>2130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1054</v>
      </c>
      <c r="C35" s="189">
        <f>U8</f>
        <v>1079</v>
      </c>
      <c r="D35" s="190">
        <f t="shared" si="5"/>
        <v>2133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1048</v>
      </c>
      <c r="C36" s="189">
        <f>X8</f>
        <v>1077</v>
      </c>
      <c r="D36" s="190">
        <f t="shared" si="5"/>
        <v>2125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1050</v>
      </c>
      <c r="C37" s="189">
        <f>AA8</f>
        <v>1078</v>
      </c>
      <c r="D37" s="190">
        <f t="shared" si="5"/>
        <v>2128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1047</v>
      </c>
      <c r="C38" s="189">
        <f>AD8</f>
        <v>1073</v>
      </c>
      <c r="D38" s="190">
        <f t="shared" si="5"/>
        <v>2120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1045</v>
      </c>
      <c r="C39" s="189">
        <f>AG8</f>
        <v>1071</v>
      </c>
      <c r="D39" s="190">
        <f t="shared" si="5"/>
        <v>2116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1044</v>
      </c>
      <c r="C40" s="193">
        <f>AJ8</f>
        <v>1067</v>
      </c>
      <c r="D40" s="194">
        <f t="shared" si="5"/>
        <v>2111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0.25" right="0.25" top="0.75" bottom="0.75" header="0.3" footer="0.3"/>
  <pageSetup horizontalDpi="300" verticalDpi="300" orientation="landscape" paperSize="9" scale="84" r:id="rId2"/>
  <headerFooter alignWithMargins="0">
    <oddHeader>&amp;C&amp;"Arial CE,Tučné"&amp;12Pohyb obyvateľov za rok 2023 v obci Valaská Belá</oddHeader>
  </headerFooter>
  <rowBreaks count="1" manualBreakCount="1">
    <brk id="14" max="36" man="1"/>
  </rowBreaks>
  <colBreaks count="1" manualBreakCount="1">
    <brk id="19" min="5" max="42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48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19" t="s">
        <v>1</v>
      </c>
      <c r="F1" s="220"/>
      <c r="G1" s="221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2022'!AI3)</f>
        <v>1055</v>
      </c>
      <c r="C3" s="129">
        <f>SUM('pohyb obyv 2022'!AJ3)</f>
        <v>1080</v>
      </c>
      <c r="D3" s="130">
        <f>SUM(B3:C3)</f>
        <v>2135</v>
      </c>
      <c r="E3" s="131">
        <f>B8</f>
        <v>1051</v>
      </c>
      <c r="F3" s="131">
        <f>C8</f>
        <v>1077</v>
      </c>
      <c r="G3" s="132">
        <f>E3+F3</f>
        <v>2128</v>
      </c>
      <c r="H3" s="133">
        <f>E8</f>
        <v>1050</v>
      </c>
      <c r="I3" s="131">
        <f>F8</f>
        <v>1081</v>
      </c>
      <c r="J3" s="130">
        <f>H3+I3</f>
        <v>2131</v>
      </c>
      <c r="K3" s="133">
        <f>H8</f>
        <v>1052</v>
      </c>
      <c r="L3" s="131">
        <f>I8</f>
        <v>1077</v>
      </c>
      <c r="M3" s="130">
        <f>K3+L3</f>
        <v>2129</v>
      </c>
      <c r="N3" s="133">
        <f>K8</f>
        <v>1052</v>
      </c>
      <c r="O3" s="131">
        <f>L8</f>
        <v>1078</v>
      </c>
      <c r="P3" s="130">
        <f>N3+O3</f>
        <v>2130</v>
      </c>
      <c r="Q3" s="133">
        <f>N8</f>
        <v>1049</v>
      </c>
      <c r="R3" s="131">
        <f>O8</f>
        <v>1077</v>
      </c>
      <c r="S3" s="130">
        <f aca="true" t="shared" si="0" ref="S3:S8">Q3+R3</f>
        <v>2126</v>
      </c>
      <c r="T3" s="133">
        <f>Q8</f>
        <v>1051</v>
      </c>
      <c r="U3" s="131">
        <f>R8</f>
        <v>1079</v>
      </c>
      <c r="V3" s="130">
        <f>T3+U3</f>
        <v>2130</v>
      </c>
      <c r="W3" s="133">
        <f>T8</f>
        <v>1054</v>
      </c>
      <c r="X3" s="131">
        <f>U8</f>
        <v>1079</v>
      </c>
      <c r="Y3" s="130">
        <f>W3+X3</f>
        <v>2133</v>
      </c>
      <c r="Z3" s="133">
        <f>W8</f>
        <v>1048</v>
      </c>
      <c r="AA3" s="131">
        <f>X8</f>
        <v>1077</v>
      </c>
      <c r="AB3" s="130">
        <f>Z3+AA3</f>
        <v>2125</v>
      </c>
      <c r="AC3" s="131">
        <f>Z8</f>
        <v>1050</v>
      </c>
      <c r="AD3" s="131">
        <f>AA8</f>
        <v>1078</v>
      </c>
      <c r="AE3" s="132">
        <f aca="true" t="shared" si="1" ref="AE3:AE8">AC3+AD3</f>
        <v>2128</v>
      </c>
      <c r="AF3" s="133">
        <f>AC8</f>
        <v>1047</v>
      </c>
      <c r="AG3" s="131">
        <f>AD8</f>
        <v>1073</v>
      </c>
      <c r="AH3" s="130">
        <f>AF3+AG3</f>
        <v>2120</v>
      </c>
      <c r="AI3" s="131">
        <f>AF8</f>
        <v>1045</v>
      </c>
      <c r="AJ3" s="131">
        <f>AG8</f>
        <v>1071</v>
      </c>
      <c r="AK3" s="130">
        <f aca="true" t="shared" si="2" ref="AK3:AK8">AI3+AJ3</f>
        <v>2116</v>
      </c>
    </row>
    <row r="4" spans="1:37" ht="12.75">
      <c r="A4" s="135" t="s">
        <v>11</v>
      </c>
      <c r="B4" s="136">
        <v>0</v>
      </c>
      <c r="C4" s="137">
        <v>0</v>
      </c>
      <c r="D4" s="138">
        <f>SUM(B4:C4)</f>
        <v>0</v>
      </c>
      <c r="E4" s="137">
        <v>1</v>
      </c>
      <c r="F4" s="137">
        <v>1</v>
      </c>
      <c r="G4" s="139">
        <f>SUM(F4+E4)</f>
        <v>2</v>
      </c>
      <c r="H4" s="136">
        <v>2</v>
      </c>
      <c r="I4" s="137">
        <v>0</v>
      </c>
      <c r="J4" s="138">
        <f>SUM(H4:I4)</f>
        <v>2</v>
      </c>
      <c r="K4" s="136">
        <v>1</v>
      </c>
      <c r="L4" s="137">
        <v>1</v>
      </c>
      <c r="M4" s="138">
        <f>SUM(K4:L4)</f>
        <v>2</v>
      </c>
      <c r="N4" s="136">
        <v>0</v>
      </c>
      <c r="O4" s="137">
        <v>0</v>
      </c>
      <c r="P4" s="138">
        <f>SUM(N4:O4)</f>
        <v>0</v>
      </c>
      <c r="Q4" s="136">
        <v>0</v>
      </c>
      <c r="R4" s="137">
        <v>0</v>
      </c>
      <c r="S4" s="130">
        <f t="shared" si="0"/>
        <v>0</v>
      </c>
      <c r="T4" s="136">
        <v>3</v>
      </c>
      <c r="U4" s="137">
        <v>1</v>
      </c>
      <c r="V4" s="138">
        <f>SUM(T4:U4)</f>
        <v>4</v>
      </c>
      <c r="W4" s="136">
        <v>0</v>
      </c>
      <c r="X4" s="137">
        <v>1</v>
      </c>
      <c r="Y4" s="138">
        <f>SUM(W4:X4)</f>
        <v>1</v>
      </c>
      <c r="Z4" s="136">
        <v>2</v>
      </c>
      <c r="AA4" s="137">
        <v>2</v>
      </c>
      <c r="AB4" s="138">
        <f>SUM(Z4:AA4)</f>
        <v>4</v>
      </c>
      <c r="AC4" s="137">
        <v>0</v>
      </c>
      <c r="AD4" s="137">
        <v>0</v>
      </c>
      <c r="AE4" s="132">
        <f t="shared" si="1"/>
        <v>0</v>
      </c>
      <c r="AF4" s="136">
        <v>0</v>
      </c>
      <c r="AG4" s="137">
        <v>1</v>
      </c>
      <c r="AH4" s="138">
        <f>SUM(AF4:AG4)</f>
        <v>1</v>
      </c>
      <c r="AI4" s="137">
        <v>1</v>
      </c>
      <c r="AJ4" s="137">
        <v>0</v>
      </c>
      <c r="AK4" s="130">
        <f t="shared" si="2"/>
        <v>1</v>
      </c>
    </row>
    <row r="5" spans="1:37" ht="12.75">
      <c r="A5" s="135" t="s">
        <v>12</v>
      </c>
      <c r="B5" s="136">
        <v>2</v>
      </c>
      <c r="C5" s="137">
        <v>1</v>
      </c>
      <c r="D5" s="138">
        <f>SUM(B5:C5)</f>
        <v>3</v>
      </c>
      <c r="E5" s="137">
        <v>0</v>
      </c>
      <c r="F5" s="137">
        <v>2</v>
      </c>
      <c r="G5" s="139">
        <f>SUM(F5+E5)</f>
        <v>2</v>
      </c>
      <c r="H5" s="136">
        <v>1</v>
      </c>
      <c r="I5" s="137">
        <v>5</v>
      </c>
      <c r="J5" s="138">
        <f>SUM(H5:I5)</f>
        <v>6</v>
      </c>
      <c r="K5" s="136">
        <v>2</v>
      </c>
      <c r="L5" s="137">
        <v>0</v>
      </c>
      <c r="M5" s="138">
        <f>SUM(K5:L5)</f>
        <v>2</v>
      </c>
      <c r="N5" s="136">
        <v>2</v>
      </c>
      <c r="O5" s="137">
        <v>1</v>
      </c>
      <c r="P5" s="138">
        <f>SUM(N5:O5)</f>
        <v>3</v>
      </c>
      <c r="Q5" s="136">
        <v>0</v>
      </c>
      <c r="R5" s="137">
        <v>1</v>
      </c>
      <c r="S5" s="130">
        <f t="shared" si="0"/>
        <v>1</v>
      </c>
      <c r="T5" s="136">
        <v>1</v>
      </c>
      <c r="U5" s="137">
        <v>0</v>
      </c>
      <c r="V5" s="138">
        <f>SUM(T5:U5)</f>
        <v>1</v>
      </c>
      <c r="W5" s="136">
        <v>1</v>
      </c>
      <c r="X5" s="137">
        <v>2</v>
      </c>
      <c r="Y5" s="138">
        <f>SUM(W5:X5)</f>
        <v>3</v>
      </c>
      <c r="Z5" s="136">
        <v>0</v>
      </c>
      <c r="AA5" s="137">
        <v>0</v>
      </c>
      <c r="AB5" s="138">
        <f>SUM(Z5:AA5)</f>
        <v>0</v>
      </c>
      <c r="AC5" s="137">
        <v>2</v>
      </c>
      <c r="AD5" s="137">
        <v>2</v>
      </c>
      <c r="AE5" s="132">
        <f t="shared" si="1"/>
        <v>4</v>
      </c>
      <c r="AF5" s="136">
        <v>0</v>
      </c>
      <c r="AG5" s="137">
        <v>0</v>
      </c>
      <c r="AH5" s="138">
        <f>SUM(AF5:AG5)</f>
        <v>0</v>
      </c>
      <c r="AI5" s="137">
        <v>2</v>
      </c>
      <c r="AJ5" s="137">
        <v>2</v>
      </c>
      <c r="AK5" s="130">
        <f t="shared" si="2"/>
        <v>4</v>
      </c>
    </row>
    <row r="6" spans="1:37" ht="12.75">
      <c r="A6" s="135" t="s">
        <v>13</v>
      </c>
      <c r="B6" s="136">
        <v>0</v>
      </c>
      <c r="C6" s="137">
        <v>0</v>
      </c>
      <c r="D6" s="138">
        <f>SUM(B6:C6)</f>
        <v>0</v>
      </c>
      <c r="E6" s="137">
        <v>0</v>
      </c>
      <c r="F6" s="137">
        <v>6</v>
      </c>
      <c r="G6" s="139">
        <f>SUM(F6+E6)</f>
        <v>6</v>
      </c>
      <c r="H6" s="136">
        <v>3</v>
      </c>
      <c r="I6" s="137">
        <v>2</v>
      </c>
      <c r="J6" s="138">
        <f>SUM(H6:I6)</f>
        <v>5</v>
      </c>
      <c r="K6" s="136">
        <v>2</v>
      </c>
      <c r="L6" s="137">
        <v>1</v>
      </c>
      <c r="M6" s="138">
        <f>SUM(K6:L6)</f>
        <v>3</v>
      </c>
      <c r="N6" s="136">
        <v>0</v>
      </c>
      <c r="O6" s="137">
        <v>2</v>
      </c>
      <c r="P6" s="138">
        <f>SUM(N6:O6)</f>
        <v>2</v>
      </c>
      <c r="Q6" s="136">
        <v>2</v>
      </c>
      <c r="R6" s="137">
        <v>3</v>
      </c>
      <c r="S6" s="130">
        <f t="shared" si="0"/>
        <v>5</v>
      </c>
      <c r="T6" s="136">
        <v>2</v>
      </c>
      <c r="U6" s="137">
        <v>1</v>
      </c>
      <c r="V6" s="138">
        <f>SUM(T6:U6)</f>
        <v>3</v>
      </c>
      <c r="W6" s="136">
        <v>0</v>
      </c>
      <c r="X6" s="137">
        <v>1</v>
      </c>
      <c r="Y6" s="138">
        <f>SUM(W6:X6)</f>
        <v>1</v>
      </c>
      <c r="Z6" s="136">
        <v>0</v>
      </c>
      <c r="AA6" s="137">
        <v>0</v>
      </c>
      <c r="AB6" s="138">
        <f>SUM(Z6:AA6)</f>
        <v>0</v>
      </c>
      <c r="AC6" s="137">
        <v>0</v>
      </c>
      <c r="AD6" s="137">
        <v>0</v>
      </c>
      <c r="AE6" s="132">
        <f t="shared" si="1"/>
        <v>0</v>
      </c>
      <c r="AF6" s="136">
        <v>0</v>
      </c>
      <c r="AG6" s="137">
        <v>0</v>
      </c>
      <c r="AH6" s="138">
        <f>SUM(AF6:AG6)</f>
        <v>0</v>
      </c>
      <c r="AI6" s="137">
        <v>0</v>
      </c>
      <c r="AJ6" s="137">
        <v>0</v>
      </c>
      <c r="AK6" s="130">
        <f t="shared" si="2"/>
        <v>0</v>
      </c>
    </row>
    <row r="7" spans="1:37" ht="12.75">
      <c r="A7" s="135" t="s">
        <v>14</v>
      </c>
      <c r="B7" s="136">
        <v>2</v>
      </c>
      <c r="C7" s="137">
        <v>2</v>
      </c>
      <c r="D7" s="138">
        <f>SUM(B7:C7)</f>
        <v>4</v>
      </c>
      <c r="E7" s="137">
        <v>2</v>
      </c>
      <c r="F7" s="137">
        <v>1</v>
      </c>
      <c r="G7" s="139">
        <f>SUM(F7+E7)</f>
        <v>3</v>
      </c>
      <c r="H7" s="136">
        <v>2</v>
      </c>
      <c r="I7" s="137">
        <v>1</v>
      </c>
      <c r="J7" s="138">
        <f>SUM(H7:I7)</f>
        <v>3</v>
      </c>
      <c r="K7" s="136">
        <v>1</v>
      </c>
      <c r="L7" s="137">
        <v>1</v>
      </c>
      <c r="M7" s="138">
        <f>SUM(K7:L7)</f>
        <v>2</v>
      </c>
      <c r="N7" s="136">
        <v>1</v>
      </c>
      <c r="O7" s="137">
        <v>2</v>
      </c>
      <c r="P7" s="138">
        <f>SUM(N7:O7)</f>
        <v>3</v>
      </c>
      <c r="Q7" s="136">
        <v>0</v>
      </c>
      <c r="R7" s="137">
        <v>0</v>
      </c>
      <c r="S7" s="130">
        <f t="shared" si="0"/>
        <v>0</v>
      </c>
      <c r="T7" s="136">
        <v>1</v>
      </c>
      <c r="U7" s="137">
        <v>2</v>
      </c>
      <c r="V7" s="138">
        <f>SUM(T7:U7)</f>
        <v>3</v>
      </c>
      <c r="W7" s="136">
        <v>5</v>
      </c>
      <c r="X7" s="137">
        <v>2</v>
      </c>
      <c r="Y7" s="138">
        <f>SUM(W7:X7)</f>
        <v>7</v>
      </c>
      <c r="Z7" s="136">
        <v>0</v>
      </c>
      <c r="AA7" s="137">
        <v>1</v>
      </c>
      <c r="AB7" s="138">
        <f>SUM(Z7:AA7)</f>
        <v>1</v>
      </c>
      <c r="AC7" s="137">
        <v>1</v>
      </c>
      <c r="AD7" s="137">
        <v>3</v>
      </c>
      <c r="AE7" s="132">
        <f t="shared" si="1"/>
        <v>4</v>
      </c>
      <c r="AF7" s="136">
        <v>2</v>
      </c>
      <c r="AG7" s="137">
        <v>3</v>
      </c>
      <c r="AH7" s="138">
        <f>SUM(AF7:AG7)</f>
        <v>5</v>
      </c>
      <c r="AI7" s="137">
        <v>0</v>
      </c>
      <c r="AJ7" s="137">
        <v>2</v>
      </c>
      <c r="AK7" s="130">
        <f t="shared" si="2"/>
        <v>2</v>
      </c>
    </row>
    <row r="8" spans="1:37" s="134" customFormat="1" ht="43.5" customHeight="1">
      <c r="A8" s="140" t="s">
        <v>15</v>
      </c>
      <c r="B8" s="141">
        <f>SUM(B3+B4-B5+B6-B7)</f>
        <v>1051</v>
      </c>
      <c r="C8" s="142">
        <f>C3+C4-C5+C6-C7</f>
        <v>1077</v>
      </c>
      <c r="D8" s="143">
        <f>B8+C8</f>
        <v>2128</v>
      </c>
      <c r="E8" s="142">
        <f>E3+E4-E5+E6-E7</f>
        <v>1050</v>
      </c>
      <c r="F8" s="142">
        <f>F3+F4-F5+F6-F7</f>
        <v>1081</v>
      </c>
      <c r="G8" s="144">
        <f>E8+F8</f>
        <v>2131</v>
      </c>
      <c r="H8" s="141">
        <f>H3+H4-H5+H6-H7</f>
        <v>1052</v>
      </c>
      <c r="I8" s="142">
        <f>I3+I4-I5+I6-I7</f>
        <v>1077</v>
      </c>
      <c r="J8" s="143">
        <f>H8+I8</f>
        <v>2129</v>
      </c>
      <c r="K8" s="141">
        <f>K3+K4-K5+K6-K7</f>
        <v>1052</v>
      </c>
      <c r="L8" s="142">
        <f>L3+L4-L5+L6-L7</f>
        <v>1078</v>
      </c>
      <c r="M8" s="143">
        <f>K8+L8</f>
        <v>2130</v>
      </c>
      <c r="N8" s="141">
        <f>N3+N4-N5+N6-N7</f>
        <v>1049</v>
      </c>
      <c r="O8" s="142">
        <f>O3+O4-O5+O6-O7</f>
        <v>1077</v>
      </c>
      <c r="P8" s="143">
        <f>N8+O8</f>
        <v>2126</v>
      </c>
      <c r="Q8" s="141">
        <f>Q3+Q4-Q5+Q6-Q7</f>
        <v>1051</v>
      </c>
      <c r="R8" s="142">
        <f>R3+R4-R5+R6-R7</f>
        <v>1079</v>
      </c>
      <c r="S8" s="143">
        <f t="shared" si="0"/>
        <v>2130</v>
      </c>
      <c r="T8" s="141">
        <f>T3+T4-T5+T6-T7</f>
        <v>1054</v>
      </c>
      <c r="U8" s="142">
        <f>U3+U4-U5+U6-U7</f>
        <v>1079</v>
      </c>
      <c r="V8" s="143">
        <f>T8+U8</f>
        <v>2133</v>
      </c>
      <c r="W8" s="141">
        <f>W3+W4-W5+W6-W7</f>
        <v>1048</v>
      </c>
      <c r="X8" s="142">
        <f>X3+X4-X5+X6-X7</f>
        <v>1077</v>
      </c>
      <c r="Y8" s="143">
        <f>W8+X8</f>
        <v>2125</v>
      </c>
      <c r="Z8" s="141">
        <f>Z3+Z4-Z5+Z6-Z7</f>
        <v>1050</v>
      </c>
      <c r="AA8" s="142">
        <f>AA3+AA4-AA5+AA6-AA7</f>
        <v>1078</v>
      </c>
      <c r="AB8" s="143">
        <f>Z8+AA8</f>
        <v>2128</v>
      </c>
      <c r="AC8" s="142">
        <f>AC3+AC4-AC5+AC6-AC7</f>
        <v>1047</v>
      </c>
      <c r="AD8" s="142">
        <f>AD3+AD4-AD5+AD6-AD7</f>
        <v>1073</v>
      </c>
      <c r="AE8" s="144">
        <f t="shared" si="1"/>
        <v>2120</v>
      </c>
      <c r="AF8" s="141">
        <f>AF3+AF4-AF5+AF6-AF7</f>
        <v>1045</v>
      </c>
      <c r="AG8" s="142">
        <f>AG3+AG4-AG5+AG6-AG7</f>
        <v>1071</v>
      </c>
      <c r="AH8" s="143">
        <f>AF8+AG8</f>
        <v>2116</v>
      </c>
      <c r="AI8" s="142">
        <f>AI3+AI4-AI5+AI6-AI7</f>
        <v>1044</v>
      </c>
      <c r="AJ8" s="142">
        <f>AJ3+AJ4-AJ5+AJ6-AJ7</f>
        <v>1067</v>
      </c>
      <c r="AK8" s="143">
        <f t="shared" si="2"/>
        <v>2111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-4</v>
      </c>
      <c r="C10" s="151">
        <f>C8-C3</f>
        <v>-3</v>
      </c>
      <c r="D10" s="152">
        <f>C10+B10</f>
        <v>-7</v>
      </c>
      <c r="E10" s="151">
        <f>E8-E3</f>
        <v>-1</v>
      </c>
      <c r="F10" s="151">
        <f>F8-F3</f>
        <v>4</v>
      </c>
      <c r="G10" s="153">
        <f>F10+E10</f>
        <v>3</v>
      </c>
      <c r="H10" s="150">
        <f>H8-H3</f>
        <v>2</v>
      </c>
      <c r="I10" s="151">
        <f>I8-I3</f>
        <v>-4</v>
      </c>
      <c r="J10" s="152">
        <f>I10+H10</f>
        <v>-2</v>
      </c>
      <c r="K10" s="150">
        <f>K8-K3</f>
        <v>0</v>
      </c>
      <c r="L10" s="151">
        <f>L8-L3</f>
        <v>1</v>
      </c>
      <c r="M10" s="152">
        <f>L10+K10</f>
        <v>1</v>
      </c>
      <c r="N10" s="150">
        <f>N8-N3</f>
        <v>-3</v>
      </c>
      <c r="O10" s="151">
        <f>O8-O3</f>
        <v>-1</v>
      </c>
      <c r="P10" s="152">
        <f>O10+N10</f>
        <v>-4</v>
      </c>
      <c r="Q10" s="150">
        <f>Q8-Q3</f>
        <v>2</v>
      </c>
      <c r="R10" s="151">
        <f>R8-R3</f>
        <v>2</v>
      </c>
      <c r="S10" s="152">
        <f>R10+Q10</f>
        <v>4</v>
      </c>
      <c r="T10" s="150">
        <f>T8-T3</f>
        <v>3</v>
      </c>
      <c r="U10" s="151">
        <f>U8-U3</f>
        <v>0</v>
      </c>
      <c r="V10" s="152">
        <f>U10+T10</f>
        <v>3</v>
      </c>
      <c r="W10" s="150">
        <f>W8-W3</f>
        <v>-6</v>
      </c>
      <c r="X10" s="151">
        <f>X8-X3</f>
        <v>-2</v>
      </c>
      <c r="Y10" s="152">
        <f>X10+W10</f>
        <v>-8</v>
      </c>
      <c r="Z10" s="150">
        <f>Z8-Z3</f>
        <v>2</v>
      </c>
      <c r="AA10" s="151">
        <f>AA8-AA3</f>
        <v>1</v>
      </c>
      <c r="AB10" s="152">
        <f>AA10+Z10</f>
        <v>3</v>
      </c>
      <c r="AC10" s="151">
        <f>AC8-AC3</f>
        <v>-3</v>
      </c>
      <c r="AD10" s="151">
        <f>AD8-AD3</f>
        <v>-5</v>
      </c>
      <c r="AE10" s="153">
        <f>AD10+AC10</f>
        <v>-8</v>
      </c>
      <c r="AF10" s="150">
        <f>AF8-AF3</f>
        <v>-2</v>
      </c>
      <c r="AG10" s="151">
        <f>AG8-AG3</f>
        <v>-2</v>
      </c>
      <c r="AH10" s="152">
        <f>AG10+AF10</f>
        <v>-4</v>
      </c>
      <c r="AI10" s="151">
        <f>AI8-AI3</f>
        <v>-1</v>
      </c>
      <c r="AJ10" s="151">
        <f>AJ8-AJ3</f>
        <v>-4</v>
      </c>
      <c r="AK10" s="152">
        <f>AJ10+AI10</f>
        <v>-5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1.0247383444338725</v>
      </c>
      <c r="D12" s="158"/>
      <c r="E12" s="157">
        <f>1</f>
        <v>1</v>
      </c>
      <c r="F12" s="157">
        <f>F8/E8</f>
        <v>1.0295238095238095</v>
      </c>
      <c r="G12" s="159"/>
      <c r="H12" s="156">
        <f>1</f>
        <v>1</v>
      </c>
      <c r="I12" s="157">
        <f>I8/H8</f>
        <v>1.023764258555133</v>
      </c>
      <c r="J12" s="158"/>
      <c r="K12" s="156">
        <f>1</f>
        <v>1</v>
      </c>
      <c r="L12" s="157">
        <f>L8/K8</f>
        <v>1.0247148288973384</v>
      </c>
      <c r="M12" s="158"/>
      <c r="N12" s="156">
        <f>1</f>
        <v>1</v>
      </c>
      <c r="O12" s="157">
        <f>O8/N8</f>
        <v>1.0266920877025738</v>
      </c>
      <c r="P12" s="158"/>
      <c r="Q12" s="156">
        <f>1</f>
        <v>1</v>
      </c>
      <c r="R12" s="157">
        <f>R8/Q8</f>
        <v>1.0266412940057088</v>
      </c>
      <c r="S12" s="158"/>
      <c r="T12" s="156">
        <f>1</f>
        <v>1</v>
      </c>
      <c r="U12" s="157">
        <f>U8/T8</f>
        <v>1.023719165085389</v>
      </c>
      <c r="V12" s="158"/>
      <c r="W12" s="156">
        <f>1</f>
        <v>1</v>
      </c>
      <c r="X12" s="157">
        <f>X8/W8</f>
        <v>1.0276717557251909</v>
      </c>
      <c r="Y12" s="158"/>
      <c r="Z12" s="156">
        <f>1</f>
        <v>1</v>
      </c>
      <c r="AA12" s="157">
        <f>AA8/Z8</f>
        <v>1.0266666666666666</v>
      </c>
      <c r="AB12" s="158"/>
      <c r="AC12" s="157">
        <f>1</f>
        <v>1</v>
      </c>
      <c r="AD12" s="157">
        <f>AD8/AC8</f>
        <v>1.0248328557784145</v>
      </c>
      <c r="AE12" s="159"/>
      <c r="AF12" s="156">
        <f>1</f>
        <v>1</v>
      </c>
      <c r="AG12" s="157">
        <f>AG8/AF8</f>
        <v>1.0248803827751196</v>
      </c>
      <c r="AH12" s="158"/>
      <c r="AI12" s="157">
        <f>1</f>
        <v>1</v>
      </c>
      <c r="AJ12" s="157">
        <f>AJ8/AI8</f>
        <v>1.0220306513409962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3" ref="E14:AK14">E8/B8</f>
        <v>0.9990485252140818</v>
      </c>
      <c r="F14" s="167">
        <f t="shared" si="3"/>
        <v>1.0037140204271124</v>
      </c>
      <c r="G14" s="168">
        <f t="shared" si="3"/>
        <v>1.0014097744360901</v>
      </c>
      <c r="H14" s="169">
        <f t="shared" si="3"/>
        <v>1.0019047619047619</v>
      </c>
      <c r="I14" s="167">
        <f t="shared" si="3"/>
        <v>0.996299722479186</v>
      </c>
      <c r="J14" s="170">
        <f t="shared" si="3"/>
        <v>0.999061473486626</v>
      </c>
      <c r="K14" s="169">
        <f t="shared" si="3"/>
        <v>1</v>
      </c>
      <c r="L14" s="167">
        <f t="shared" si="3"/>
        <v>1.000928505106778</v>
      </c>
      <c r="M14" s="170">
        <f t="shared" si="3"/>
        <v>1.0004697040864257</v>
      </c>
      <c r="N14" s="169">
        <f t="shared" si="3"/>
        <v>0.997148288973384</v>
      </c>
      <c r="O14" s="167">
        <f t="shared" si="3"/>
        <v>0.9990723562152134</v>
      </c>
      <c r="P14" s="170">
        <f t="shared" si="3"/>
        <v>0.9981220657276996</v>
      </c>
      <c r="Q14" s="169">
        <f t="shared" si="3"/>
        <v>1.001906577693041</v>
      </c>
      <c r="R14" s="167">
        <f t="shared" si="3"/>
        <v>1.0018570102135562</v>
      </c>
      <c r="S14" s="170">
        <f t="shared" si="3"/>
        <v>1.0018814675446848</v>
      </c>
      <c r="T14" s="169">
        <f>T8/Q8</f>
        <v>1.0028544243577546</v>
      </c>
      <c r="U14" s="167">
        <f>U8/R8</f>
        <v>1</v>
      </c>
      <c r="V14" s="170">
        <f>V8/S8</f>
        <v>1.0014084507042254</v>
      </c>
      <c r="W14" s="169">
        <f t="shared" si="3"/>
        <v>0.9943074003795066</v>
      </c>
      <c r="X14" s="167">
        <f t="shared" si="3"/>
        <v>0.9981464318813716</v>
      </c>
      <c r="Y14" s="170">
        <f t="shared" si="3"/>
        <v>0.9962494139709329</v>
      </c>
      <c r="Z14" s="169">
        <f t="shared" si="3"/>
        <v>1.001908396946565</v>
      </c>
      <c r="AA14" s="167">
        <f t="shared" si="3"/>
        <v>1.000928505106778</v>
      </c>
      <c r="AB14" s="170">
        <f t="shared" si="3"/>
        <v>1.0014117647058824</v>
      </c>
      <c r="AC14" s="167">
        <f t="shared" si="3"/>
        <v>0.9971428571428571</v>
      </c>
      <c r="AD14" s="167">
        <f t="shared" si="3"/>
        <v>0.9953617810760668</v>
      </c>
      <c r="AE14" s="168">
        <f t="shared" si="3"/>
        <v>0.9962406015037594</v>
      </c>
      <c r="AF14" s="169">
        <f t="shared" si="3"/>
        <v>0.9980897803247374</v>
      </c>
      <c r="AG14" s="167">
        <f t="shared" si="3"/>
        <v>0.9981360671015843</v>
      </c>
      <c r="AH14" s="170">
        <f t="shared" si="3"/>
        <v>0.9981132075471698</v>
      </c>
      <c r="AI14" s="167">
        <f t="shared" si="3"/>
        <v>0.999043062200957</v>
      </c>
      <c r="AJ14" s="167">
        <f t="shared" si="3"/>
        <v>0.996265172735761</v>
      </c>
      <c r="AK14" s="170">
        <f t="shared" si="3"/>
        <v>0.9976370510396976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23" t="s">
        <v>53</v>
      </c>
      <c r="B16" s="224"/>
      <c r="C16" s="224"/>
      <c r="D16" s="224"/>
      <c r="E16" s="224"/>
      <c r="F16" s="224"/>
      <c r="G16" s="225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26"/>
      <c r="B17" s="227"/>
      <c r="C17" s="227"/>
      <c r="D17" s="228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9" t="s">
        <v>11</v>
      </c>
      <c r="B18" s="230"/>
      <c r="C18" s="230"/>
      <c r="D18" s="231"/>
      <c r="E18" s="176">
        <f aca="true" t="shared" si="4" ref="E18:F21">SUM(B4+E4+H4+K4+N4+Q4+T4+W4+Z4+AC4+AF4+AI4)</f>
        <v>10</v>
      </c>
      <c r="F18" s="176">
        <f t="shared" si="4"/>
        <v>7</v>
      </c>
      <c r="G18" s="177">
        <f>SUM(E18:F18)</f>
        <v>17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9" t="s">
        <v>12</v>
      </c>
      <c r="B19" s="230"/>
      <c r="C19" s="230"/>
      <c r="D19" s="231"/>
      <c r="E19" s="176">
        <f t="shared" si="4"/>
        <v>13</v>
      </c>
      <c r="F19" s="176">
        <f t="shared" si="4"/>
        <v>16</v>
      </c>
      <c r="G19" s="177">
        <f>SUM(E19:F19)</f>
        <v>29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9" t="s">
        <v>13</v>
      </c>
      <c r="B20" s="230"/>
      <c r="C20" s="230"/>
      <c r="D20" s="231"/>
      <c r="E20" s="176">
        <f t="shared" si="4"/>
        <v>9</v>
      </c>
      <c r="F20" s="176">
        <f t="shared" si="4"/>
        <v>16</v>
      </c>
      <c r="G20" s="177">
        <f>SUM(F20+E20)</f>
        <v>25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32" t="s">
        <v>14</v>
      </c>
      <c r="B21" s="233"/>
      <c r="C21" s="233"/>
      <c r="D21" s="234"/>
      <c r="E21" s="178">
        <f t="shared" si="4"/>
        <v>17</v>
      </c>
      <c r="F21" s="178">
        <f t="shared" si="4"/>
        <v>20</v>
      </c>
      <c r="G21" s="179">
        <f>SUM(E21:F21)</f>
        <v>37</v>
      </c>
      <c r="J21" s="162"/>
      <c r="M21" s="162"/>
      <c r="P21" s="162"/>
      <c r="S21" s="162"/>
      <c r="V21" s="162" t="s">
        <v>49</v>
      </c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1051</v>
      </c>
      <c r="C29" s="189">
        <f>C8</f>
        <v>1077</v>
      </c>
      <c r="D29" s="190">
        <f>D8</f>
        <v>2128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1050</v>
      </c>
      <c r="C30" s="189">
        <f>F8</f>
        <v>1081</v>
      </c>
      <c r="D30" s="190">
        <f>G8</f>
        <v>2131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1052</v>
      </c>
      <c r="C31" s="189">
        <f>I8</f>
        <v>1077</v>
      </c>
      <c r="D31" s="190">
        <f aca="true" t="shared" si="5" ref="D31:D40">B31+C31</f>
        <v>2129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1052</v>
      </c>
      <c r="C32" s="189">
        <f>L8</f>
        <v>1078</v>
      </c>
      <c r="D32" s="190">
        <f t="shared" si="5"/>
        <v>2130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1049</v>
      </c>
      <c r="C33" s="189">
        <f>O8</f>
        <v>1077</v>
      </c>
      <c r="D33" s="190">
        <f t="shared" si="5"/>
        <v>2126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1051</v>
      </c>
      <c r="C34" s="189">
        <f>R8</f>
        <v>1079</v>
      </c>
      <c r="D34" s="190">
        <f t="shared" si="5"/>
        <v>2130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1054</v>
      </c>
      <c r="C35" s="189">
        <f>U8</f>
        <v>1079</v>
      </c>
      <c r="D35" s="190">
        <f t="shared" si="5"/>
        <v>2133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1048</v>
      </c>
      <c r="C36" s="189">
        <f>X8</f>
        <v>1077</v>
      </c>
      <c r="D36" s="190">
        <f t="shared" si="5"/>
        <v>2125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1050</v>
      </c>
      <c r="C37" s="189">
        <f>AA8</f>
        <v>1078</v>
      </c>
      <c r="D37" s="190">
        <f t="shared" si="5"/>
        <v>2128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1047</v>
      </c>
      <c r="C38" s="189">
        <f>AD8</f>
        <v>1073</v>
      </c>
      <c r="D38" s="190">
        <f t="shared" si="5"/>
        <v>2120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1045</v>
      </c>
      <c r="C39" s="189">
        <f>AG8</f>
        <v>1071</v>
      </c>
      <c r="D39" s="190">
        <f t="shared" si="5"/>
        <v>2116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1044</v>
      </c>
      <c r="C40" s="193">
        <f>AJ8</f>
        <v>1067</v>
      </c>
      <c r="D40" s="194">
        <f t="shared" si="5"/>
        <v>2111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0.25" right="0.25" top="0.75" bottom="0.75" header="0.3" footer="0.3"/>
  <pageSetup horizontalDpi="300" verticalDpi="300" orientation="landscape" paperSize="9" scale="84" r:id="rId2"/>
  <rowBreaks count="1" manualBreakCount="1">
    <brk id="14" max="36" man="1"/>
  </rowBreaks>
  <colBreaks count="1" manualBreakCount="1">
    <brk id="19" min="5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0" zoomScaleNormal="80" zoomScalePageLayoutView="0" workbookViewId="0" topLeftCell="A4">
      <selection activeCell="G42" sqref="G42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ht="12.75">
      <c r="A1" s="1"/>
      <c r="B1" s="205" t="s">
        <v>0</v>
      </c>
      <c r="C1" s="204"/>
      <c r="D1" s="206"/>
      <c r="E1" s="204" t="s">
        <v>1</v>
      </c>
      <c r="F1" s="204"/>
      <c r="G1" s="204"/>
      <c r="H1" s="205" t="s">
        <v>2</v>
      </c>
      <c r="I1" s="204"/>
      <c r="J1" s="206"/>
      <c r="K1" s="205" t="s">
        <v>3</v>
      </c>
      <c r="L1" s="204"/>
      <c r="M1" s="206"/>
      <c r="N1" s="205" t="s">
        <v>4</v>
      </c>
      <c r="O1" s="204"/>
      <c r="P1" s="206"/>
      <c r="Q1" s="205" t="s">
        <v>5</v>
      </c>
      <c r="R1" s="204"/>
      <c r="S1" s="206"/>
      <c r="T1" s="205" t="s">
        <v>20</v>
      </c>
      <c r="U1" s="204"/>
      <c r="V1" s="206"/>
      <c r="W1" s="205" t="s">
        <v>6</v>
      </c>
      <c r="X1" s="204"/>
      <c r="Y1" s="206"/>
      <c r="Z1" s="205" t="s">
        <v>7</v>
      </c>
      <c r="AA1" s="204"/>
      <c r="AB1" s="206"/>
      <c r="AC1" s="204" t="s">
        <v>8</v>
      </c>
      <c r="AD1" s="204"/>
      <c r="AE1" s="204"/>
      <c r="AF1" s="205" t="s">
        <v>9</v>
      </c>
      <c r="AG1" s="204"/>
      <c r="AH1" s="206"/>
      <c r="AI1" s="204" t="s">
        <v>10</v>
      </c>
      <c r="AJ1" s="204"/>
      <c r="AK1" s="206"/>
    </row>
    <row r="2" spans="1:37" ht="12.75">
      <c r="A2" s="2"/>
      <c r="B2" s="14" t="s">
        <v>16</v>
      </c>
      <c r="C2" s="15" t="s">
        <v>17</v>
      </c>
      <c r="D2" s="16" t="s">
        <v>19</v>
      </c>
      <c r="E2" s="10" t="s">
        <v>16</v>
      </c>
      <c r="F2" s="10" t="s">
        <v>17</v>
      </c>
      <c r="G2" s="10" t="s">
        <v>19</v>
      </c>
      <c r="H2" s="8" t="s">
        <v>16</v>
      </c>
      <c r="I2" s="10" t="s">
        <v>17</v>
      </c>
      <c r="J2" s="9" t="s">
        <v>19</v>
      </c>
      <c r="K2" s="8" t="s">
        <v>16</v>
      </c>
      <c r="L2" s="10" t="s">
        <v>17</v>
      </c>
      <c r="M2" s="9" t="s">
        <v>19</v>
      </c>
      <c r="N2" s="8" t="s">
        <v>16</v>
      </c>
      <c r="O2" s="10" t="s">
        <v>17</v>
      </c>
      <c r="P2" s="9" t="s">
        <v>19</v>
      </c>
      <c r="Q2" s="8" t="s">
        <v>16</v>
      </c>
      <c r="R2" s="10" t="s">
        <v>17</v>
      </c>
      <c r="S2" s="9" t="s">
        <v>19</v>
      </c>
      <c r="T2" s="2" t="s">
        <v>16</v>
      </c>
      <c r="U2" s="3" t="s">
        <v>17</v>
      </c>
      <c r="V2" s="9" t="s">
        <v>19</v>
      </c>
      <c r="W2" s="2" t="s">
        <v>16</v>
      </c>
      <c r="X2" s="3" t="s">
        <v>17</v>
      </c>
      <c r="Y2" s="9" t="s">
        <v>19</v>
      </c>
      <c r="Z2" s="2" t="s">
        <v>16</v>
      </c>
      <c r="AA2" s="3" t="s">
        <v>17</v>
      </c>
      <c r="AB2" s="9" t="s">
        <v>19</v>
      </c>
      <c r="AC2" s="3" t="s">
        <v>16</v>
      </c>
      <c r="AD2" s="3" t="s">
        <v>17</v>
      </c>
      <c r="AE2" s="10" t="s">
        <v>19</v>
      </c>
      <c r="AF2" s="2" t="s">
        <v>16</v>
      </c>
      <c r="AG2" s="3" t="s">
        <v>17</v>
      </c>
      <c r="AH2" s="9" t="s">
        <v>19</v>
      </c>
      <c r="AI2" s="3" t="s">
        <v>16</v>
      </c>
      <c r="AJ2" s="3" t="s">
        <v>17</v>
      </c>
      <c r="AK2" s="9" t="s">
        <v>19</v>
      </c>
    </row>
    <row r="3" spans="1:41" ht="43.5" customHeight="1">
      <c r="A3" s="22" t="s">
        <v>18</v>
      </c>
      <c r="B3" s="12">
        <f>'pohyb obyv 98'!AI8</f>
        <v>1260</v>
      </c>
      <c r="C3" s="13">
        <f>'pohyb obyv 98'!AJ8</f>
        <v>1275</v>
      </c>
      <c r="D3" s="26">
        <f aca="true" t="shared" si="0" ref="D3:D8">B3+C3</f>
        <v>2535</v>
      </c>
      <c r="E3" s="43">
        <f>B8</f>
        <v>1258</v>
      </c>
      <c r="F3" s="43">
        <f>C8</f>
        <v>1273</v>
      </c>
      <c r="G3" s="44">
        <f aca="true" t="shared" si="1" ref="G3:G8">E3+F3</f>
        <v>2531</v>
      </c>
      <c r="H3" s="45">
        <f>E8</f>
        <v>1257</v>
      </c>
      <c r="I3" s="43">
        <f>F8</f>
        <v>1273</v>
      </c>
      <c r="J3" s="26">
        <f aca="true" t="shared" si="2" ref="J3:J8">H3+I3</f>
        <v>2530</v>
      </c>
      <c r="K3" s="45">
        <f>H8</f>
        <v>1256</v>
      </c>
      <c r="L3" s="43">
        <f>I8</f>
        <v>1273</v>
      </c>
      <c r="M3" s="26">
        <f aca="true" t="shared" si="3" ref="M3:M8">K3+L3</f>
        <v>2529</v>
      </c>
      <c r="N3" s="45">
        <f>K8</f>
        <v>1256</v>
      </c>
      <c r="O3" s="43">
        <f>L8</f>
        <v>1271</v>
      </c>
      <c r="P3" s="26">
        <f aca="true" t="shared" si="4" ref="P3:P8">N3+O3</f>
        <v>2527</v>
      </c>
      <c r="Q3" s="45">
        <f>N8</f>
        <v>1258</v>
      </c>
      <c r="R3" s="43">
        <f>O8</f>
        <v>1268</v>
      </c>
      <c r="S3" s="26">
        <f aca="true" t="shared" si="5" ref="S3:S8">Q3+R3</f>
        <v>2526</v>
      </c>
      <c r="T3" s="45">
        <f>Q8</f>
        <v>1253</v>
      </c>
      <c r="U3" s="43">
        <f>R8</f>
        <v>1264</v>
      </c>
      <c r="V3" s="26">
        <f aca="true" t="shared" si="6" ref="V3:V8">T3+U3</f>
        <v>2517</v>
      </c>
      <c r="W3" s="45">
        <f>T8</f>
        <v>1256</v>
      </c>
      <c r="X3" s="43">
        <f>U8</f>
        <v>1264</v>
      </c>
      <c r="Y3" s="26">
        <f aca="true" t="shared" si="7" ref="Y3:Y8">W3+X3</f>
        <v>2520</v>
      </c>
      <c r="Z3" s="45">
        <f>W8</f>
        <v>1257</v>
      </c>
      <c r="AA3" s="43">
        <f>X8</f>
        <v>1266</v>
      </c>
      <c r="AB3" s="26">
        <f aca="true" t="shared" si="8" ref="AB3:AB8">Z3+AA3</f>
        <v>2523</v>
      </c>
      <c r="AC3" s="43">
        <f>Z8</f>
        <v>1254</v>
      </c>
      <c r="AD3" s="43">
        <f>AA8</f>
        <v>1261</v>
      </c>
      <c r="AE3" s="44">
        <f aca="true" t="shared" si="9" ref="AE3:AE8">AC3+AD3</f>
        <v>2515</v>
      </c>
      <c r="AF3" s="45">
        <f>AC8</f>
        <v>1252</v>
      </c>
      <c r="AG3" s="43">
        <f>AD8</f>
        <v>1255</v>
      </c>
      <c r="AH3" s="26">
        <f aca="true" t="shared" si="10" ref="AH3:AH8">AF3+AG3</f>
        <v>2507</v>
      </c>
      <c r="AI3" s="43">
        <f>AF8</f>
        <v>1252</v>
      </c>
      <c r="AJ3" s="43">
        <f>AG8</f>
        <v>1255</v>
      </c>
      <c r="AK3" s="26">
        <f aca="true" t="shared" si="11" ref="AK3:AK8">AI3+AJ3</f>
        <v>2507</v>
      </c>
      <c r="AL3" s="11"/>
      <c r="AM3" s="11"/>
      <c r="AN3" s="11"/>
      <c r="AO3" s="11"/>
    </row>
    <row r="4" spans="1:38" ht="12.75">
      <c r="A4" s="2" t="s">
        <v>11</v>
      </c>
      <c r="B4" s="12">
        <v>0</v>
      </c>
      <c r="C4" s="13">
        <v>0</v>
      </c>
      <c r="D4" s="26">
        <f t="shared" si="0"/>
        <v>0</v>
      </c>
      <c r="E4" s="13">
        <v>0</v>
      </c>
      <c r="F4" s="13">
        <v>0</v>
      </c>
      <c r="G4" s="44">
        <f t="shared" si="1"/>
        <v>0</v>
      </c>
      <c r="H4" s="12">
        <v>2</v>
      </c>
      <c r="I4" s="13">
        <v>2</v>
      </c>
      <c r="J4" s="26">
        <f t="shared" si="2"/>
        <v>4</v>
      </c>
      <c r="K4" s="12">
        <v>0</v>
      </c>
      <c r="L4" s="13">
        <v>0</v>
      </c>
      <c r="M4" s="26">
        <f t="shared" si="3"/>
        <v>0</v>
      </c>
      <c r="N4" s="12">
        <v>1</v>
      </c>
      <c r="O4" s="13">
        <v>0</v>
      </c>
      <c r="P4" s="26">
        <f t="shared" si="4"/>
        <v>1</v>
      </c>
      <c r="Q4" s="12">
        <v>0</v>
      </c>
      <c r="R4" s="13">
        <v>1</v>
      </c>
      <c r="S4" s="26">
        <f t="shared" si="5"/>
        <v>1</v>
      </c>
      <c r="T4" s="12">
        <v>4</v>
      </c>
      <c r="U4" s="13">
        <v>0</v>
      </c>
      <c r="V4" s="26">
        <f t="shared" si="6"/>
        <v>4</v>
      </c>
      <c r="W4" s="12">
        <v>0</v>
      </c>
      <c r="X4" s="13">
        <v>1</v>
      </c>
      <c r="Y4" s="26">
        <f t="shared" si="7"/>
        <v>1</v>
      </c>
      <c r="Z4" s="12">
        <v>0</v>
      </c>
      <c r="AA4" s="13">
        <v>3</v>
      </c>
      <c r="AB4" s="26">
        <f t="shared" si="8"/>
        <v>3</v>
      </c>
      <c r="AC4" s="13">
        <v>0</v>
      </c>
      <c r="AD4" s="13">
        <v>0</v>
      </c>
      <c r="AE4" s="44">
        <f t="shared" si="9"/>
        <v>0</v>
      </c>
      <c r="AF4" s="12">
        <v>0</v>
      </c>
      <c r="AG4" s="13">
        <v>0</v>
      </c>
      <c r="AH4" s="26">
        <f t="shared" si="10"/>
        <v>0</v>
      </c>
      <c r="AI4" s="13">
        <v>0</v>
      </c>
      <c r="AJ4" s="13">
        <v>0</v>
      </c>
      <c r="AK4" s="26">
        <f t="shared" si="11"/>
        <v>0</v>
      </c>
      <c r="AL4" s="3">
        <f>SUM(AI4+AF4+AC4+Z4+W4+T4+Q4+N4+K4+H4+E4+B4)</f>
        <v>7</v>
      </c>
    </row>
    <row r="5" spans="1:37" ht="12.75">
      <c r="A5" s="2" t="s">
        <v>12</v>
      </c>
      <c r="B5" s="12">
        <v>2</v>
      </c>
      <c r="C5" s="13">
        <v>1</v>
      </c>
      <c r="D5" s="26">
        <f t="shared" si="0"/>
        <v>3</v>
      </c>
      <c r="E5" s="13">
        <v>2</v>
      </c>
      <c r="F5" s="13">
        <v>0</v>
      </c>
      <c r="G5" s="44">
        <f t="shared" si="1"/>
        <v>2</v>
      </c>
      <c r="H5" s="12">
        <v>2</v>
      </c>
      <c r="I5" s="13">
        <v>2</v>
      </c>
      <c r="J5" s="26">
        <f t="shared" si="2"/>
        <v>4</v>
      </c>
      <c r="K5" s="12">
        <v>2</v>
      </c>
      <c r="L5" s="13">
        <v>3</v>
      </c>
      <c r="M5" s="26">
        <f t="shared" si="3"/>
        <v>5</v>
      </c>
      <c r="N5" s="12">
        <v>0</v>
      </c>
      <c r="O5" s="13">
        <v>1</v>
      </c>
      <c r="P5" s="26">
        <f t="shared" si="4"/>
        <v>1</v>
      </c>
      <c r="Q5" s="12">
        <v>3</v>
      </c>
      <c r="R5" s="13">
        <v>4</v>
      </c>
      <c r="S5" s="26">
        <f t="shared" si="5"/>
        <v>7</v>
      </c>
      <c r="T5" s="12">
        <v>1</v>
      </c>
      <c r="U5" s="13">
        <v>0</v>
      </c>
      <c r="V5" s="26">
        <f t="shared" si="6"/>
        <v>1</v>
      </c>
      <c r="W5" s="12">
        <v>2</v>
      </c>
      <c r="X5" s="13">
        <v>0</v>
      </c>
      <c r="Y5" s="26">
        <f t="shared" si="7"/>
        <v>2</v>
      </c>
      <c r="Z5" s="12">
        <v>2</v>
      </c>
      <c r="AA5" s="13">
        <v>3</v>
      </c>
      <c r="AB5" s="26">
        <f t="shared" si="8"/>
        <v>5</v>
      </c>
      <c r="AC5" s="13">
        <v>2</v>
      </c>
      <c r="AD5" s="13">
        <v>3</v>
      </c>
      <c r="AE5" s="44">
        <f t="shared" si="9"/>
        <v>5</v>
      </c>
      <c r="AF5" s="12">
        <v>0</v>
      </c>
      <c r="AG5" s="13">
        <v>1</v>
      </c>
      <c r="AH5" s="26">
        <f t="shared" si="10"/>
        <v>1</v>
      </c>
      <c r="AI5" s="13">
        <v>0</v>
      </c>
      <c r="AJ5" s="13">
        <v>0</v>
      </c>
      <c r="AK5" s="26">
        <f t="shared" si="11"/>
        <v>0</v>
      </c>
    </row>
    <row r="6" spans="1:37" ht="12.75">
      <c r="A6" s="2" t="s">
        <v>13</v>
      </c>
      <c r="B6" s="12">
        <v>0</v>
      </c>
      <c r="C6" s="13">
        <v>0</v>
      </c>
      <c r="D6" s="26">
        <f t="shared" si="0"/>
        <v>0</v>
      </c>
      <c r="E6" s="13">
        <v>1</v>
      </c>
      <c r="F6" s="13">
        <v>0</v>
      </c>
      <c r="G6" s="44">
        <f t="shared" si="1"/>
        <v>1</v>
      </c>
      <c r="H6" s="12">
        <v>0</v>
      </c>
      <c r="I6" s="13">
        <v>1</v>
      </c>
      <c r="J6" s="26">
        <f t="shared" si="2"/>
        <v>1</v>
      </c>
      <c r="K6" s="12">
        <v>2</v>
      </c>
      <c r="L6" s="13">
        <v>2</v>
      </c>
      <c r="M6" s="26">
        <f t="shared" si="3"/>
        <v>4</v>
      </c>
      <c r="N6" s="12">
        <v>1</v>
      </c>
      <c r="O6" s="13">
        <v>1</v>
      </c>
      <c r="P6" s="26">
        <f t="shared" si="4"/>
        <v>2</v>
      </c>
      <c r="Q6" s="12">
        <v>0</v>
      </c>
      <c r="R6" s="13">
        <v>0</v>
      </c>
      <c r="S6" s="26">
        <f t="shared" si="5"/>
        <v>0</v>
      </c>
      <c r="T6" s="12">
        <v>0</v>
      </c>
      <c r="U6" s="13">
        <v>1</v>
      </c>
      <c r="V6" s="26">
        <f t="shared" si="6"/>
        <v>1</v>
      </c>
      <c r="W6" s="12">
        <v>3</v>
      </c>
      <c r="X6" s="13">
        <v>2</v>
      </c>
      <c r="Y6" s="26">
        <f t="shared" si="7"/>
        <v>5</v>
      </c>
      <c r="Z6" s="12">
        <v>1</v>
      </c>
      <c r="AA6" s="13">
        <v>2</v>
      </c>
      <c r="AB6" s="26">
        <f t="shared" si="8"/>
        <v>3</v>
      </c>
      <c r="AC6" s="13">
        <v>0</v>
      </c>
      <c r="AD6" s="13">
        <v>0</v>
      </c>
      <c r="AE6" s="44">
        <f t="shared" si="9"/>
        <v>0</v>
      </c>
      <c r="AF6" s="12">
        <v>1</v>
      </c>
      <c r="AG6" s="13">
        <v>2</v>
      </c>
      <c r="AH6" s="26">
        <v>3</v>
      </c>
      <c r="AI6" s="13">
        <v>0</v>
      </c>
      <c r="AJ6" s="13">
        <v>0</v>
      </c>
      <c r="AK6" s="26">
        <f t="shared" si="11"/>
        <v>0</v>
      </c>
    </row>
    <row r="7" spans="1:37" ht="12.75">
      <c r="A7" s="2" t="s">
        <v>14</v>
      </c>
      <c r="B7" s="12">
        <v>0</v>
      </c>
      <c r="C7" s="13">
        <v>1</v>
      </c>
      <c r="D7" s="26">
        <f t="shared" si="0"/>
        <v>1</v>
      </c>
      <c r="E7" s="13">
        <v>0</v>
      </c>
      <c r="F7" s="13">
        <v>0</v>
      </c>
      <c r="G7" s="44">
        <f>F7</f>
        <v>0</v>
      </c>
      <c r="H7" s="12">
        <v>1</v>
      </c>
      <c r="I7" s="13">
        <v>1</v>
      </c>
      <c r="J7" s="26">
        <f t="shared" si="2"/>
        <v>2</v>
      </c>
      <c r="K7" s="12">
        <v>0</v>
      </c>
      <c r="L7" s="13">
        <v>1</v>
      </c>
      <c r="M7" s="26">
        <f t="shared" si="3"/>
        <v>1</v>
      </c>
      <c r="N7" s="12">
        <v>0</v>
      </c>
      <c r="O7" s="13">
        <v>3</v>
      </c>
      <c r="P7" s="26">
        <f t="shared" si="4"/>
        <v>3</v>
      </c>
      <c r="Q7" s="12">
        <v>2</v>
      </c>
      <c r="R7" s="13">
        <v>1</v>
      </c>
      <c r="S7" s="26">
        <f t="shared" si="5"/>
        <v>3</v>
      </c>
      <c r="T7" s="12">
        <v>0</v>
      </c>
      <c r="U7" s="13">
        <v>1</v>
      </c>
      <c r="V7" s="26">
        <f t="shared" si="6"/>
        <v>1</v>
      </c>
      <c r="W7" s="12">
        <v>0</v>
      </c>
      <c r="X7" s="13">
        <v>1</v>
      </c>
      <c r="Y7" s="26">
        <f t="shared" si="7"/>
        <v>1</v>
      </c>
      <c r="Z7" s="12">
        <v>2</v>
      </c>
      <c r="AA7" s="13">
        <v>7</v>
      </c>
      <c r="AB7" s="26">
        <f t="shared" si="8"/>
        <v>9</v>
      </c>
      <c r="AC7" s="13">
        <v>0</v>
      </c>
      <c r="AD7" s="13">
        <v>3</v>
      </c>
      <c r="AE7" s="44">
        <f t="shared" si="9"/>
        <v>3</v>
      </c>
      <c r="AF7" s="12">
        <v>1</v>
      </c>
      <c r="AG7" s="13">
        <v>1</v>
      </c>
      <c r="AH7" s="26">
        <f t="shared" si="10"/>
        <v>2</v>
      </c>
      <c r="AI7" s="13">
        <v>1</v>
      </c>
      <c r="AJ7" s="13">
        <v>1</v>
      </c>
      <c r="AK7" s="26">
        <f t="shared" si="11"/>
        <v>2</v>
      </c>
    </row>
    <row r="8" spans="1:37" ht="43.5" customHeight="1">
      <c r="A8" s="23" t="s">
        <v>15</v>
      </c>
      <c r="B8" s="31">
        <f>B3+B4-B5+B6-B7</f>
        <v>1258</v>
      </c>
      <c r="C8" s="32">
        <f aca="true" t="shared" si="12" ref="C8:AD8">C3+C4-C5+C6-C7</f>
        <v>1273</v>
      </c>
      <c r="D8" s="27">
        <f t="shared" si="0"/>
        <v>2531</v>
      </c>
      <c r="E8" s="32">
        <f t="shared" si="12"/>
        <v>1257</v>
      </c>
      <c r="F8" s="32">
        <f t="shared" si="12"/>
        <v>1273</v>
      </c>
      <c r="G8" s="33">
        <f t="shared" si="1"/>
        <v>2530</v>
      </c>
      <c r="H8" s="31">
        <f t="shared" si="12"/>
        <v>1256</v>
      </c>
      <c r="I8" s="32">
        <f t="shared" si="12"/>
        <v>1273</v>
      </c>
      <c r="J8" s="27">
        <f t="shared" si="2"/>
        <v>2529</v>
      </c>
      <c r="K8" s="31">
        <f t="shared" si="12"/>
        <v>1256</v>
      </c>
      <c r="L8" s="32">
        <f t="shared" si="12"/>
        <v>1271</v>
      </c>
      <c r="M8" s="27">
        <f t="shared" si="3"/>
        <v>2527</v>
      </c>
      <c r="N8" s="31">
        <f t="shared" si="12"/>
        <v>1258</v>
      </c>
      <c r="O8" s="32">
        <f t="shared" si="12"/>
        <v>1268</v>
      </c>
      <c r="P8" s="27">
        <f t="shared" si="4"/>
        <v>2526</v>
      </c>
      <c r="Q8" s="31">
        <f t="shared" si="12"/>
        <v>1253</v>
      </c>
      <c r="R8" s="32">
        <f t="shared" si="12"/>
        <v>1264</v>
      </c>
      <c r="S8" s="27">
        <f t="shared" si="5"/>
        <v>2517</v>
      </c>
      <c r="T8" s="31">
        <f t="shared" si="12"/>
        <v>1256</v>
      </c>
      <c r="U8" s="32">
        <f t="shared" si="12"/>
        <v>1264</v>
      </c>
      <c r="V8" s="27">
        <f t="shared" si="6"/>
        <v>2520</v>
      </c>
      <c r="W8" s="31">
        <f t="shared" si="12"/>
        <v>1257</v>
      </c>
      <c r="X8" s="32">
        <f t="shared" si="12"/>
        <v>1266</v>
      </c>
      <c r="Y8" s="27">
        <f t="shared" si="7"/>
        <v>2523</v>
      </c>
      <c r="Z8" s="31">
        <f t="shared" si="12"/>
        <v>1254</v>
      </c>
      <c r="AA8" s="32">
        <f t="shared" si="12"/>
        <v>1261</v>
      </c>
      <c r="AB8" s="27">
        <f t="shared" si="8"/>
        <v>2515</v>
      </c>
      <c r="AC8" s="32">
        <f t="shared" si="12"/>
        <v>1252</v>
      </c>
      <c r="AD8" s="32">
        <f t="shared" si="12"/>
        <v>1255</v>
      </c>
      <c r="AE8" s="33">
        <f t="shared" si="9"/>
        <v>2507</v>
      </c>
      <c r="AF8" s="31">
        <f>AF3+AF4-AF5+AF6-AF7</f>
        <v>1252</v>
      </c>
      <c r="AG8" s="32">
        <f>AG3+AG4-AG5+AG6-AG7</f>
        <v>1255</v>
      </c>
      <c r="AH8" s="27">
        <f t="shared" si="10"/>
        <v>2507</v>
      </c>
      <c r="AI8" s="32">
        <f>AI3+AI4-AI5+AI6-AI7</f>
        <v>1251</v>
      </c>
      <c r="AJ8" s="32">
        <f>AJ3+AJ4-AJ5+AJ6-AJ7</f>
        <v>1254</v>
      </c>
      <c r="AK8" s="27">
        <f t="shared" si="11"/>
        <v>2505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ht="30" customHeight="1">
      <c r="A10" s="24" t="s">
        <v>21</v>
      </c>
      <c r="B10" s="37">
        <f>B8-B3</f>
        <v>-2</v>
      </c>
      <c r="C10" s="38">
        <f>C8-C3</f>
        <v>-2</v>
      </c>
      <c r="D10" s="29">
        <f>C10+B10</f>
        <v>-4</v>
      </c>
      <c r="E10" s="38">
        <f>E8-E3</f>
        <v>-1</v>
      </c>
      <c r="F10" s="38">
        <f>F8-F3</f>
        <v>0</v>
      </c>
      <c r="G10" s="39">
        <f>F10+E10</f>
        <v>-1</v>
      </c>
      <c r="H10" s="37">
        <f>H8-H3</f>
        <v>-1</v>
      </c>
      <c r="I10" s="38">
        <f>I8-I3</f>
        <v>0</v>
      </c>
      <c r="J10" s="29">
        <f>I10+H10</f>
        <v>-1</v>
      </c>
      <c r="K10" s="37">
        <f>K8-K3</f>
        <v>0</v>
      </c>
      <c r="L10" s="38">
        <f>L8-L3</f>
        <v>-2</v>
      </c>
      <c r="M10" s="29">
        <f>L10+K10</f>
        <v>-2</v>
      </c>
      <c r="N10" s="37">
        <f>N8-N3</f>
        <v>2</v>
      </c>
      <c r="O10" s="38">
        <f>O8-O3</f>
        <v>-3</v>
      </c>
      <c r="P10" s="29">
        <f>O10+N10</f>
        <v>-1</v>
      </c>
      <c r="Q10" s="37">
        <f>Q8-Q3</f>
        <v>-5</v>
      </c>
      <c r="R10" s="38">
        <f>R8-R3</f>
        <v>-4</v>
      </c>
      <c r="S10" s="29">
        <f>R10+Q10</f>
        <v>-9</v>
      </c>
      <c r="T10" s="37">
        <f>T8-T3</f>
        <v>3</v>
      </c>
      <c r="U10" s="38">
        <f>U8-U3</f>
        <v>0</v>
      </c>
      <c r="V10" s="29">
        <f>U10+T10</f>
        <v>3</v>
      </c>
      <c r="W10" s="37">
        <f>W8-W3</f>
        <v>1</v>
      </c>
      <c r="X10" s="38">
        <f>X8-X3</f>
        <v>2</v>
      </c>
      <c r="Y10" s="29">
        <f>X10+W10</f>
        <v>3</v>
      </c>
      <c r="Z10" s="37">
        <f>Z8-Z3</f>
        <v>-3</v>
      </c>
      <c r="AA10" s="38">
        <f>AA8-AA3</f>
        <v>-5</v>
      </c>
      <c r="AB10" s="29">
        <f>AA10+Z10</f>
        <v>-8</v>
      </c>
      <c r="AC10" s="38">
        <f>AC8-AC3</f>
        <v>-2</v>
      </c>
      <c r="AD10" s="38">
        <f>AD8-AD3</f>
        <v>-6</v>
      </c>
      <c r="AE10" s="39">
        <f>AD10+AC10</f>
        <v>-8</v>
      </c>
      <c r="AF10" s="37">
        <f>AF8-AF3</f>
        <v>0</v>
      </c>
      <c r="AG10" s="38">
        <f>AG8-AG3</f>
        <v>0</v>
      </c>
      <c r="AH10" s="29">
        <f>AG10+AF10</f>
        <v>0</v>
      </c>
      <c r="AI10" s="38">
        <f>AI8-AI3</f>
        <v>-1</v>
      </c>
      <c r="AJ10" s="38">
        <f>AJ8-AJ3</f>
        <v>-1</v>
      </c>
      <c r="AK10" s="29">
        <f>AJ10+AI10</f>
        <v>-2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1.0119236883942766</v>
      </c>
      <c r="D12" s="30"/>
      <c r="E12" s="41">
        <f>1</f>
        <v>1</v>
      </c>
      <c r="F12" s="41">
        <f>F8/E8</f>
        <v>1.0127287191726333</v>
      </c>
      <c r="G12" s="42"/>
      <c r="H12" s="40">
        <f>1</f>
        <v>1</v>
      </c>
      <c r="I12" s="41">
        <f>I8/H8</f>
        <v>1.0135350318471337</v>
      </c>
      <c r="J12" s="30"/>
      <c r="K12" s="40">
        <f>1</f>
        <v>1</v>
      </c>
      <c r="L12" s="41">
        <f>L8/K8</f>
        <v>1.0119426751592357</v>
      </c>
      <c r="M12" s="30"/>
      <c r="N12" s="40">
        <f>1</f>
        <v>1</v>
      </c>
      <c r="O12" s="41">
        <f>O8/N8</f>
        <v>1.0079491255961843</v>
      </c>
      <c r="P12" s="30"/>
      <c r="Q12" s="40">
        <f>1</f>
        <v>1</v>
      </c>
      <c r="R12" s="41">
        <f>R8/Q8</f>
        <v>1.0087789305666401</v>
      </c>
      <c r="S12" s="30"/>
      <c r="T12" s="40">
        <f>1</f>
        <v>1</v>
      </c>
      <c r="U12" s="41">
        <f>U8/T8</f>
        <v>1.0063694267515924</v>
      </c>
      <c r="V12" s="30"/>
      <c r="W12" s="40">
        <f>1</f>
        <v>1</v>
      </c>
      <c r="X12" s="41">
        <f>X8/W8</f>
        <v>1.0071599045346062</v>
      </c>
      <c r="Y12" s="30"/>
      <c r="Z12" s="40">
        <f>1</f>
        <v>1</v>
      </c>
      <c r="AA12" s="41">
        <f>AA8/Z8</f>
        <v>1.0055821371610845</v>
      </c>
      <c r="AB12" s="30"/>
      <c r="AC12" s="41">
        <f>1</f>
        <v>1</v>
      </c>
      <c r="AD12" s="41">
        <f>AD8/AC8</f>
        <v>1.0023961661341854</v>
      </c>
      <c r="AE12" s="42"/>
      <c r="AF12" s="40">
        <f>1</f>
        <v>1</v>
      </c>
      <c r="AG12" s="41">
        <f>AG8/AF8</f>
        <v>1.0023961661341854</v>
      </c>
      <c r="AH12" s="30"/>
      <c r="AI12" s="41">
        <f>1</f>
        <v>1</v>
      </c>
      <c r="AJ12" s="41">
        <f>AJ8/AI8</f>
        <v>1.0023980815347722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0.9992050874403816</v>
      </c>
      <c r="F14" s="46">
        <f t="shared" si="13"/>
        <v>1</v>
      </c>
      <c r="G14" s="47">
        <f t="shared" si="13"/>
        <v>0.9996048992493086</v>
      </c>
      <c r="H14" s="48">
        <f t="shared" si="13"/>
        <v>0.9992044550517104</v>
      </c>
      <c r="I14" s="46">
        <f t="shared" si="13"/>
        <v>1</v>
      </c>
      <c r="J14" s="49">
        <f t="shared" si="13"/>
        <v>0.999604743083004</v>
      </c>
      <c r="K14" s="48">
        <f t="shared" si="13"/>
        <v>1</v>
      </c>
      <c r="L14" s="46">
        <f t="shared" si="13"/>
        <v>0.9984289080911233</v>
      </c>
      <c r="M14" s="49">
        <f t="shared" si="13"/>
        <v>0.9992091735863978</v>
      </c>
      <c r="N14" s="48">
        <f t="shared" si="13"/>
        <v>1.0015923566878981</v>
      </c>
      <c r="O14" s="46">
        <f t="shared" si="13"/>
        <v>0.997639653815893</v>
      </c>
      <c r="P14" s="49">
        <f t="shared" si="13"/>
        <v>0.999604273842501</v>
      </c>
      <c r="Q14" s="48">
        <f t="shared" si="13"/>
        <v>0.9960254372019078</v>
      </c>
      <c r="R14" s="46">
        <f t="shared" si="13"/>
        <v>0.9968454258675079</v>
      </c>
      <c r="S14" s="49">
        <f t="shared" si="13"/>
        <v>0.996437054631829</v>
      </c>
      <c r="T14" s="48">
        <f t="shared" si="13"/>
        <v>1.0023942537909019</v>
      </c>
      <c r="U14" s="46">
        <f t="shared" si="13"/>
        <v>1</v>
      </c>
      <c r="V14" s="49">
        <f t="shared" si="13"/>
        <v>1.0011918951132301</v>
      </c>
      <c r="W14" s="48">
        <f t="shared" si="13"/>
        <v>1.000796178343949</v>
      </c>
      <c r="X14" s="46">
        <f t="shared" si="13"/>
        <v>1.0015822784810127</v>
      </c>
      <c r="Y14" s="49">
        <f t="shared" si="13"/>
        <v>1.0011904761904762</v>
      </c>
      <c r="Z14" s="48">
        <f t="shared" si="13"/>
        <v>0.9976133651551312</v>
      </c>
      <c r="AA14" s="46">
        <f t="shared" si="13"/>
        <v>0.9960505529225908</v>
      </c>
      <c r="AB14" s="49">
        <f t="shared" si="13"/>
        <v>0.996829171621086</v>
      </c>
      <c r="AC14" s="46">
        <f t="shared" si="13"/>
        <v>0.9984051036682615</v>
      </c>
      <c r="AD14" s="46">
        <f t="shared" si="13"/>
        <v>0.9952418715305313</v>
      </c>
      <c r="AE14" s="47">
        <f t="shared" si="13"/>
        <v>0.9968190854870775</v>
      </c>
      <c r="AF14" s="48">
        <f t="shared" si="13"/>
        <v>1</v>
      </c>
      <c r="AG14" s="46">
        <f t="shared" si="13"/>
        <v>1</v>
      </c>
      <c r="AH14" s="49">
        <f t="shared" si="13"/>
        <v>1</v>
      </c>
      <c r="AI14" s="46">
        <f t="shared" si="13"/>
        <v>0.9992012779552716</v>
      </c>
      <c r="AJ14" s="46">
        <f t="shared" si="13"/>
        <v>0.999203187250996</v>
      </c>
      <c r="AK14" s="49">
        <f t="shared" si="13"/>
        <v>0.9992022337455125</v>
      </c>
    </row>
    <row r="15" spans="4:37" ht="12.75">
      <c r="D15" s="18"/>
      <c r="G15" s="18"/>
      <c r="J15" s="18"/>
      <c r="M15" s="18"/>
      <c r="P15" s="18"/>
      <c r="S15" s="18"/>
      <c r="V15" s="18"/>
      <c r="Y15" s="18"/>
      <c r="AB15" s="18"/>
      <c r="AE15" s="18"/>
      <c r="AH15" s="18"/>
      <c r="AK15" s="18"/>
    </row>
    <row r="16" spans="4:37" ht="12.75">
      <c r="D16" s="18"/>
      <c r="G16" s="18"/>
      <c r="J16" s="18"/>
      <c r="M16" s="18"/>
      <c r="P16" s="18"/>
      <c r="S16" s="18"/>
      <c r="V16" s="18"/>
      <c r="Y16" s="18"/>
      <c r="AB16" s="18"/>
      <c r="AE16" s="18"/>
      <c r="AH16" s="18"/>
      <c r="AK16" s="18"/>
    </row>
    <row r="17" spans="4:37" ht="12.75">
      <c r="D17" s="18"/>
      <c r="G17" s="18"/>
      <c r="J17" s="18"/>
      <c r="M17" s="18"/>
      <c r="P17" s="18"/>
      <c r="S17" s="18"/>
      <c r="V17" s="18"/>
      <c r="Y17" s="18"/>
      <c r="AB17" s="18"/>
      <c r="AE17" s="18"/>
      <c r="AH17" s="18"/>
      <c r="AK17" s="18"/>
    </row>
    <row r="18" spans="1:37" ht="12.75">
      <c r="A18" s="50" t="s">
        <v>24</v>
      </c>
      <c r="B18" s="6" t="s">
        <v>16</v>
      </c>
      <c r="C18" s="7" t="s">
        <v>17</v>
      </c>
      <c r="D18" s="7" t="s">
        <v>19</v>
      </c>
      <c r="F18" s="109"/>
      <c r="G18" s="110"/>
      <c r="H18" s="109"/>
      <c r="I18" s="109"/>
      <c r="J18" s="110"/>
      <c r="K18" s="109"/>
      <c r="L18" s="109"/>
      <c r="M18" s="110"/>
      <c r="P18" s="18"/>
      <c r="S18" s="18"/>
      <c r="V18" s="18"/>
      <c r="Y18" s="18"/>
      <c r="AB18" s="18"/>
      <c r="AE18" s="18"/>
      <c r="AH18" s="18"/>
      <c r="AK18" s="18"/>
    </row>
    <row r="19" spans="1:37" ht="12.75">
      <c r="A19" s="17" t="s">
        <v>0</v>
      </c>
      <c r="B19" s="45">
        <f>B8</f>
        <v>1258</v>
      </c>
      <c r="C19" s="52">
        <f>C8</f>
        <v>1273</v>
      </c>
      <c r="D19" s="26">
        <f>D8</f>
        <v>2531</v>
      </c>
      <c r="F19" s="109"/>
      <c r="G19" s="110"/>
      <c r="H19" s="109"/>
      <c r="I19" s="109"/>
      <c r="J19" s="110"/>
      <c r="K19" s="109"/>
      <c r="L19" s="109"/>
      <c r="M19" s="110"/>
      <c r="P19" s="18"/>
      <c r="S19" s="18"/>
      <c r="V19" s="18"/>
      <c r="Y19" s="18"/>
      <c r="AB19" s="18"/>
      <c r="AE19" s="18"/>
      <c r="AH19" s="18"/>
      <c r="AK19" s="18"/>
    </row>
    <row r="20" spans="1:37" ht="12.75">
      <c r="A20" s="17" t="s">
        <v>1</v>
      </c>
      <c r="B20" s="45">
        <f>E8</f>
        <v>1257</v>
      </c>
      <c r="C20" s="52">
        <f>F8</f>
        <v>1273</v>
      </c>
      <c r="D20" s="26">
        <f>G8</f>
        <v>2530</v>
      </c>
      <c r="F20" s="109"/>
      <c r="G20" s="110"/>
      <c r="H20" s="109"/>
      <c r="I20" s="109"/>
      <c r="J20" s="110"/>
      <c r="K20" s="109"/>
      <c r="L20" s="109"/>
      <c r="M20" s="110"/>
      <c r="P20" s="18"/>
      <c r="S20" s="18"/>
      <c r="V20" s="18"/>
      <c r="Y20" s="18"/>
      <c r="AB20" s="18"/>
      <c r="AE20" s="18"/>
      <c r="AH20" s="18"/>
      <c r="AK20" s="18"/>
    </row>
    <row r="21" spans="1:37" ht="15.75">
      <c r="A21" s="17" t="s">
        <v>2</v>
      </c>
      <c r="B21" s="45">
        <f>H8</f>
        <v>1256</v>
      </c>
      <c r="C21" s="52">
        <f>I8</f>
        <v>1273</v>
      </c>
      <c r="D21" s="26">
        <f>B21+C21</f>
        <v>2529</v>
      </c>
      <c r="F21" s="114"/>
      <c r="G21" s="114"/>
      <c r="H21" s="114"/>
      <c r="I21" s="114"/>
      <c r="J21" s="114"/>
      <c r="K21" s="114"/>
      <c r="L21" s="114"/>
      <c r="M21" s="110"/>
      <c r="P21" s="18"/>
      <c r="S21" s="18"/>
      <c r="V21" s="18"/>
      <c r="Y21" s="18"/>
      <c r="AB21" s="18"/>
      <c r="AE21" s="18"/>
      <c r="AH21" s="18"/>
      <c r="AK21" s="18"/>
    </row>
    <row r="22" spans="1:37" ht="12.75">
      <c r="A22" s="17" t="s">
        <v>3</v>
      </c>
      <c r="B22" s="45">
        <f>K8</f>
        <v>1256</v>
      </c>
      <c r="C22" s="52">
        <f>L8</f>
        <v>1271</v>
      </c>
      <c r="D22" s="26">
        <f aca="true" t="shared" si="14" ref="D22:D30">B22+C22</f>
        <v>2527</v>
      </c>
      <c r="F22" s="111"/>
      <c r="G22" s="111"/>
      <c r="H22" s="111"/>
      <c r="I22" s="111"/>
      <c r="J22" s="111"/>
      <c r="K22" s="111"/>
      <c r="L22" s="111"/>
      <c r="M22" s="110"/>
      <c r="P22" s="18"/>
      <c r="S22" s="18"/>
      <c r="V22" s="18"/>
      <c r="Y22" s="18"/>
      <c r="AB22" s="18"/>
      <c r="AE22" s="18"/>
      <c r="AH22" s="18"/>
      <c r="AK22" s="18"/>
    </row>
    <row r="23" spans="1:37" ht="12.75">
      <c r="A23" s="17" t="s">
        <v>4</v>
      </c>
      <c r="B23" s="45">
        <f>N8</f>
        <v>1258</v>
      </c>
      <c r="C23" s="52">
        <f>O8</f>
        <v>1268</v>
      </c>
      <c r="D23" s="26">
        <f t="shared" si="14"/>
        <v>2526</v>
      </c>
      <c r="F23" s="115"/>
      <c r="G23" s="115"/>
      <c r="H23" s="115"/>
      <c r="I23" s="115"/>
      <c r="J23" s="112"/>
      <c r="K23" s="112"/>
      <c r="L23" s="113"/>
      <c r="M23" s="110"/>
      <c r="P23" s="18"/>
      <c r="S23" s="18"/>
      <c r="V23" s="18"/>
      <c r="Y23" s="18"/>
      <c r="AB23" s="18"/>
      <c r="AE23" s="18"/>
      <c r="AH23" s="18"/>
      <c r="AK23" s="18"/>
    </row>
    <row r="24" spans="1:37" ht="12.75">
      <c r="A24" s="17" t="s">
        <v>5</v>
      </c>
      <c r="B24" s="45">
        <f>Q8</f>
        <v>1253</v>
      </c>
      <c r="C24" s="52">
        <f>R8</f>
        <v>1264</v>
      </c>
      <c r="D24" s="26">
        <f t="shared" si="14"/>
        <v>2517</v>
      </c>
      <c r="F24" s="115"/>
      <c r="G24" s="115"/>
      <c r="H24" s="115"/>
      <c r="I24" s="115"/>
      <c r="J24" s="112"/>
      <c r="K24" s="112"/>
      <c r="L24" s="113"/>
      <c r="M24" s="110"/>
      <c r="P24" s="18"/>
      <c r="S24" s="18"/>
      <c r="V24" s="18"/>
      <c r="Y24" s="18"/>
      <c r="AB24" s="18"/>
      <c r="AE24" s="18"/>
      <c r="AH24" s="18"/>
      <c r="AK24" s="18"/>
    </row>
    <row r="25" spans="1:37" ht="12.75">
      <c r="A25" s="17" t="s">
        <v>20</v>
      </c>
      <c r="B25" s="45">
        <f>T8</f>
        <v>1256</v>
      </c>
      <c r="C25" s="52">
        <f>U8</f>
        <v>1264</v>
      </c>
      <c r="D25" s="26">
        <f t="shared" si="14"/>
        <v>2520</v>
      </c>
      <c r="F25" s="115"/>
      <c r="G25" s="115"/>
      <c r="H25" s="115"/>
      <c r="I25" s="115"/>
      <c r="J25" s="112"/>
      <c r="K25" s="112"/>
      <c r="L25" s="113"/>
      <c r="M25" s="110"/>
      <c r="P25" s="18"/>
      <c r="S25" s="18"/>
      <c r="V25" s="18"/>
      <c r="Y25" s="18"/>
      <c r="AB25" s="18"/>
      <c r="AE25" s="18"/>
      <c r="AH25" s="18"/>
      <c r="AK25" s="18"/>
    </row>
    <row r="26" spans="1:37" ht="12.75">
      <c r="A26" s="17" t="s">
        <v>6</v>
      </c>
      <c r="B26" s="45">
        <f>W8</f>
        <v>1257</v>
      </c>
      <c r="C26" s="52">
        <f>X8</f>
        <v>1266</v>
      </c>
      <c r="D26" s="26">
        <f t="shared" si="14"/>
        <v>2523</v>
      </c>
      <c r="F26" s="115"/>
      <c r="G26" s="115"/>
      <c r="H26" s="115"/>
      <c r="I26" s="115"/>
      <c r="J26" s="112"/>
      <c r="K26" s="112"/>
      <c r="L26" s="113"/>
      <c r="M26" s="110"/>
      <c r="P26" s="18"/>
      <c r="S26" s="18"/>
      <c r="V26" s="18"/>
      <c r="Y26" s="18"/>
      <c r="AB26" s="18"/>
      <c r="AE26" s="18"/>
      <c r="AH26" s="18"/>
      <c r="AK26" s="18"/>
    </row>
    <row r="27" spans="1:37" ht="12.75">
      <c r="A27" s="17" t="s">
        <v>7</v>
      </c>
      <c r="B27" s="45">
        <f>Z8</f>
        <v>1254</v>
      </c>
      <c r="C27" s="52">
        <f>AA8</f>
        <v>1261</v>
      </c>
      <c r="D27" s="26">
        <f t="shared" si="14"/>
        <v>2515</v>
      </c>
      <c r="F27" s="109"/>
      <c r="G27" s="110"/>
      <c r="H27" s="109"/>
      <c r="I27" s="109"/>
      <c r="J27" s="110"/>
      <c r="K27" s="109"/>
      <c r="L27" s="109"/>
      <c r="M27" s="110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17" t="s">
        <v>8</v>
      </c>
      <c r="B28" s="45">
        <f>AC8</f>
        <v>1252</v>
      </c>
      <c r="C28" s="52">
        <f>AD8</f>
        <v>1255</v>
      </c>
      <c r="D28" s="26">
        <f t="shared" si="14"/>
        <v>2507</v>
      </c>
      <c r="F28" s="109"/>
      <c r="G28" s="110"/>
      <c r="H28" s="109"/>
      <c r="I28" s="109"/>
      <c r="J28" s="110"/>
      <c r="K28" s="109"/>
      <c r="L28" s="109"/>
      <c r="M28" s="110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17" t="s">
        <v>9</v>
      </c>
      <c r="B29" s="45">
        <f>AF8</f>
        <v>1252</v>
      </c>
      <c r="C29" s="52">
        <f>AG8</f>
        <v>1255</v>
      </c>
      <c r="D29" s="26">
        <f t="shared" si="14"/>
        <v>2507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51" t="s">
        <v>10</v>
      </c>
      <c r="B30" s="31">
        <f>AI8</f>
        <v>1251</v>
      </c>
      <c r="C30" s="53">
        <f>AJ8</f>
        <v>1254</v>
      </c>
      <c r="D30" s="27">
        <f t="shared" si="14"/>
        <v>2505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4:37" ht="12.75">
      <c r="D31" s="18"/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4:37" ht="12.75">
      <c r="D32" s="18"/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4:37" ht="12.75">
      <c r="D33" s="18"/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4:37" ht="12.75">
      <c r="D34" s="18"/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4:37" ht="12.75">
      <c r="D35" s="18"/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4:37" ht="13.5" thickBot="1">
      <c r="D36" s="18"/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5.75">
      <c r="A37" s="199" t="s">
        <v>29</v>
      </c>
      <c r="B37" s="200"/>
      <c r="C37" s="200"/>
      <c r="D37" s="200"/>
      <c r="E37" s="200"/>
      <c r="F37" s="200"/>
      <c r="G37" s="201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202"/>
      <c r="B38" s="203"/>
      <c r="C38" s="203"/>
      <c r="D38" s="203"/>
      <c r="E38" s="88" t="s">
        <v>16</v>
      </c>
      <c r="F38" s="88" t="s">
        <v>17</v>
      </c>
      <c r="G38" s="104" t="s">
        <v>19</v>
      </c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7" ht="12.75">
      <c r="A39" s="195" t="s">
        <v>11</v>
      </c>
      <c r="B39" s="196"/>
      <c r="C39" s="196"/>
      <c r="D39" s="196"/>
      <c r="E39" s="89">
        <f aca="true" t="shared" si="15" ref="E39:F42">SUM(B4+E4+H4+K4+N4+Q4+T4+W4+Z4+AC4+AF4+AI4)</f>
        <v>7</v>
      </c>
      <c r="F39" s="89">
        <f t="shared" si="15"/>
        <v>7</v>
      </c>
      <c r="G39" s="105">
        <f>SUM(E39:F39)</f>
        <v>14</v>
      </c>
    </row>
    <row r="40" spans="1:7" ht="12.75">
      <c r="A40" s="195" t="s">
        <v>12</v>
      </c>
      <c r="B40" s="196"/>
      <c r="C40" s="196"/>
      <c r="D40" s="196"/>
      <c r="E40" s="89">
        <f t="shared" si="15"/>
        <v>18</v>
      </c>
      <c r="F40" s="89">
        <f t="shared" si="15"/>
        <v>18</v>
      </c>
      <c r="G40" s="105">
        <f>SUM(E40:F40)</f>
        <v>36</v>
      </c>
    </row>
    <row r="41" spans="1:7" ht="12.75">
      <c r="A41" s="195" t="s">
        <v>13</v>
      </c>
      <c r="B41" s="196"/>
      <c r="C41" s="196"/>
      <c r="D41" s="196"/>
      <c r="E41" s="89">
        <f t="shared" si="15"/>
        <v>9</v>
      </c>
      <c r="F41" s="89">
        <f t="shared" si="15"/>
        <v>11</v>
      </c>
      <c r="G41" s="105">
        <f>SUM(E41:F41)</f>
        <v>20</v>
      </c>
    </row>
    <row r="42" spans="1:7" ht="13.5" thickBot="1">
      <c r="A42" s="197" t="s">
        <v>14</v>
      </c>
      <c r="B42" s="198"/>
      <c r="C42" s="198"/>
      <c r="D42" s="198"/>
      <c r="E42" s="106">
        <f t="shared" si="15"/>
        <v>7</v>
      </c>
      <c r="F42" s="106">
        <f t="shared" si="15"/>
        <v>21</v>
      </c>
      <c r="G42" s="105">
        <f>SUM(E42:F42)</f>
        <v>28</v>
      </c>
    </row>
  </sheetData>
  <sheetProtection/>
  <mergeCells count="18">
    <mergeCell ref="A41:D41"/>
    <mergeCell ref="A42:D42"/>
    <mergeCell ref="A37:G37"/>
    <mergeCell ref="A38:D38"/>
    <mergeCell ref="A39:D39"/>
    <mergeCell ref="A40:D40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21" sqref="G21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s="56" customFormat="1" ht="12.75">
      <c r="A1" s="55"/>
      <c r="B1" s="207" t="s">
        <v>0</v>
      </c>
      <c r="C1" s="208"/>
      <c r="D1" s="209"/>
      <c r="E1" s="208" t="s">
        <v>1</v>
      </c>
      <c r="F1" s="208"/>
      <c r="G1" s="208"/>
      <c r="H1" s="207" t="s">
        <v>2</v>
      </c>
      <c r="I1" s="208"/>
      <c r="J1" s="209"/>
      <c r="K1" s="207" t="s">
        <v>3</v>
      </c>
      <c r="L1" s="208"/>
      <c r="M1" s="209"/>
      <c r="N1" s="207" t="s">
        <v>4</v>
      </c>
      <c r="O1" s="208"/>
      <c r="P1" s="209"/>
      <c r="Q1" s="207" t="s">
        <v>5</v>
      </c>
      <c r="R1" s="208"/>
      <c r="S1" s="209"/>
      <c r="T1" s="207" t="s">
        <v>20</v>
      </c>
      <c r="U1" s="208"/>
      <c r="V1" s="209"/>
      <c r="W1" s="207" t="s">
        <v>6</v>
      </c>
      <c r="X1" s="208"/>
      <c r="Y1" s="209"/>
      <c r="Z1" s="207" t="s">
        <v>7</v>
      </c>
      <c r="AA1" s="208"/>
      <c r="AB1" s="209"/>
      <c r="AC1" s="208" t="s">
        <v>8</v>
      </c>
      <c r="AD1" s="208"/>
      <c r="AE1" s="208"/>
      <c r="AF1" s="207" t="s">
        <v>9</v>
      </c>
      <c r="AG1" s="208"/>
      <c r="AH1" s="209"/>
      <c r="AI1" s="208" t="s">
        <v>10</v>
      </c>
      <c r="AJ1" s="208"/>
      <c r="AK1" s="209"/>
    </row>
    <row r="2" spans="1:37" s="65" customFormat="1" ht="12.75">
      <c r="A2" s="57"/>
      <c r="B2" s="59" t="s">
        <v>16</v>
      </c>
      <c r="C2" s="60" t="s">
        <v>17</v>
      </c>
      <c r="D2" s="61" t="s">
        <v>19</v>
      </c>
      <c r="E2" s="62" t="s">
        <v>16</v>
      </c>
      <c r="F2" s="62" t="s">
        <v>17</v>
      </c>
      <c r="G2" s="62" t="s">
        <v>19</v>
      </c>
      <c r="H2" s="63" t="s">
        <v>16</v>
      </c>
      <c r="I2" s="62" t="s">
        <v>17</v>
      </c>
      <c r="J2" s="64" t="s">
        <v>19</v>
      </c>
      <c r="K2" s="63" t="s">
        <v>16</v>
      </c>
      <c r="L2" s="62" t="s">
        <v>17</v>
      </c>
      <c r="M2" s="64" t="s">
        <v>19</v>
      </c>
      <c r="N2" s="63" t="s">
        <v>16</v>
      </c>
      <c r="O2" s="62" t="s">
        <v>17</v>
      </c>
      <c r="P2" s="64" t="s">
        <v>19</v>
      </c>
      <c r="Q2" s="63" t="s">
        <v>16</v>
      </c>
      <c r="R2" s="62" t="s">
        <v>17</v>
      </c>
      <c r="S2" s="64" t="s">
        <v>19</v>
      </c>
      <c r="T2" s="58" t="s">
        <v>16</v>
      </c>
      <c r="U2" s="65" t="s">
        <v>17</v>
      </c>
      <c r="V2" s="64" t="s">
        <v>19</v>
      </c>
      <c r="W2" s="58" t="s">
        <v>16</v>
      </c>
      <c r="X2" s="65" t="s">
        <v>17</v>
      </c>
      <c r="Y2" s="64" t="s">
        <v>19</v>
      </c>
      <c r="Z2" s="58" t="s">
        <v>16</v>
      </c>
      <c r="AA2" s="65" t="s">
        <v>17</v>
      </c>
      <c r="AB2" s="64" t="s">
        <v>19</v>
      </c>
      <c r="AC2" s="65" t="s">
        <v>16</v>
      </c>
      <c r="AD2" s="65" t="s">
        <v>17</v>
      </c>
      <c r="AE2" s="62" t="s">
        <v>19</v>
      </c>
      <c r="AF2" s="58" t="s">
        <v>16</v>
      </c>
      <c r="AG2" s="65" t="s">
        <v>17</v>
      </c>
      <c r="AH2" s="64" t="s">
        <v>19</v>
      </c>
      <c r="AI2" s="65" t="s">
        <v>16</v>
      </c>
      <c r="AJ2" s="65" t="s">
        <v>17</v>
      </c>
      <c r="AK2" s="64" t="s">
        <v>19</v>
      </c>
    </row>
    <row r="3" spans="1:37" s="73" customFormat="1" ht="43.5" customHeight="1">
      <c r="A3" s="66" t="s">
        <v>18</v>
      </c>
      <c r="B3" s="67">
        <v>1251</v>
      </c>
      <c r="C3" s="68">
        <v>1254</v>
      </c>
      <c r="D3" s="69">
        <f aca="true" t="shared" si="0" ref="D3:D8">B3+C3</f>
        <v>2505</v>
      </c>
      <c r="E3" s="70">
        <f>B8</f>
        <v>1253</v>
      </c>
      <c r="F3" s="70">
        <f>C8</f>
        <v>1250</v>
      </c>
      <c r="G3" s="71">
        <f aca="true" t="shared" si="1" ref="G3:G8">E3+F3</f>
        <v>2503</v>
      </c>
      <c r="H3" s="72">
        <f>E8</f>
        <v>1250</v>
      </c>
      <c r="I3" s="70">
        <f>F8</f>
        <v>1247</v>
      </c>
      <c r="J3" s="69">
        <f aca="true" t="shared" si="2" ref="J3:J8">H3+I3</f>
        <v>2497</v>
      </c>
      <c r="K3" s="72">
        <f>H8</f>
        <v>1250</v>
      </c>
      <c r="L3" s="70">
        <f>I8</f>
        <v>1246</v>
      </c>
      <c r="M3" s="69">
        <f aca="true" t="shared" si="3" ref="M3:M8">K3+L3</f>
        <v>2496</v>
      </c>
      <c r="N3" s="72">
        <f>K8</f>
        <v>1250</v>
      </c>
      <c r="O3" s="70">
        <f>L8</f>
        <v>1246</v>
      </c>
      <c r="P3" s="69">
        <f aca="true" t="shared" si="4" ref="P3:P8">N3+O3</f>
        <v>2496</v>
      </c>
      <c r="Q3" s="72">
        <f>N8</f>
        <v>1250</v>
      </c>
      <c r="R3" s="70">
        <f>O8</f>
        <v>1250</v>
      </c>
      <c r="S3" s="69">
        <f aca="true" t="shared" si="5" ref="S3:S8">Q3+R3</f>
        <v>2500</v>
      </c>
      <c r="T3" s="72">
        <f>Q8</f>
        <v>1248</v>
      </c>
      <c r="U3" s="70">
        <f>R8</f>
        <v>1251</v>
      </c>
      <c r="V3" s="69">
        <f aca="true" t="shared" si="6" ref="V3:V8">T3+U3</f>
        <v>2499</v>
      </c>
      <c r="W3" s="72">
        <f>T8</f>
        <v>1244</v>
      </c>
      <c r="X3" s="70">
        <f>U8</f>
        <v>1246</v>
      </c>
      <c r="Y3" s="69">
        <f aca="true" t="shared" si="7" ref="Y3:Y8">W3+X3</f>
        <v>2490</v>
      </c>
      <c r="Z3" s="72">
        <f>W8</f>
        <v>1243</v>
      </c>
      <c r="AA3" s="70">
        <f>X8</f>
        <v>1245</v>
      </c>
      <c r="AB3" s="69">
        <f aca="true" t="shared" si="8" ref="AB3:AB8">Z3+AA3</f>
        <v>2488</v>
      </c>
      <c r="AC3" s="70">
        <f>Z8</f>
        <v>1240</v>
      </c>
      <c r="AD3" s="70">
        <f>AA8</f>
        <v>1245</v>
      </c>
      <c r="AE3" s="71">
        <f aca="true" t="shared" si="9" ref="AE3:AE8">AC3+AD3</f>
        <v>2485</v>
      </c>
      <c r="AF3" s="72">
        <f>AC8</f>
        <v>1239</v>
      </c>
      <c r="AG3" s="70">
        <f>AD8</f>
        <v>1245</v>
      </c>
      <c r="AH3" s="69">
        <f aca="true" t="shared" si="10" ref="AH3:AH8">AF3+AG3</f>
        <v>2484</v>
      </c>
      <c r="AI3" s="70">
        <f>AF8</f>
        <v>1236</v>
      </c>
      <c r="AJ3" s="70">
        <f>AG8</f>
        <v>1244</v>
      </c>
      <c r="AK3" s="69">
        <f aca="true" t="shared" si="11" ref="AK3:AK8">AI3+AJ3</f>
        <v>2480</v>
      </c>
    </row>
    <row r="4" spans="1:37" ht="12.75">
      <c r="A4" s="2" t="s">
        <v>11</v>
      </c>
      <c r="B4" s="12">
        <v>3</v>
      </c>
      <c r="C4" s="13">
        <v>0</v>
      </c>
      <c r="D4" s="26">
        <f t="shared" si="0"/>
        <v>3</v>
      </c>
      <c r="E4" s="13">
        <v>2</v>
      </c>
      <c r="F4" s="13">
        <v>2</v>
      </c>
      <c r="G4" s="44">
        <f t="shared" si="1"/>
        <v>4</v>
      </c>
      <c r="H4" s="12">
        <v>0</v>
      </c>
      <c r="I4" s="13">
        <v>0</v>
      </c>
      <c r="J4" s="26">
        <f t="shared" si="2"/>
        <v>0</v>
      </c>
      <c r="K4" s="12">
        <v>1</v>
      </c>
      <c r="L4" s="13">
        <v>1</v>
      </c>
      <c r="M4" s="26">
        <f t="shared" si="3"/>
        <v>2</v>
      </c>
      <c r="N4" s="12">
        <v>0</v>
      </c>
      <c r="O4" s="13">
        <v>2</v>
      </c>
      <c r="P4" s="26">
        <f t="shared" si="4"/>
        <v>2</v>
      </c>
      <c r="Q4" s="12">
        <v>0</v>
      </c>
      <c r="R4" s="13">
        <v>0</v>
      </c>
      <c r="S4" s="26">
        <f t="shared" si="5"/>
        <v>0</v>
      </c>
      <c r="T4" s="12">
        <v>0</v>
      </c>
      <c r="U4" s="13">
        <v>1</v>
      </c>
      <c r="V4" s="26">
        <f t="shared" si="6"/>
        <v>1</v>
      </c>
      <c r="W4" s="12">
        <v>0</v>
      </c>
      <c r="X4" s="13">
        <v>0</v>
      </c>
      <c r="Y4" s="26">
        <f t="shared" si="7"/>
        <v>0</v>
      </c>
      <c r="Z4" s="12">
        <v>0</v>
      </c>
      <c r="AA4" s="13">
        <v>2</v>
      </c>
      <c r="AB4" s="26">
        <f t="shared" si="8"/>
        <v>2</v>
      </c>
      <c r="AC4" s="13">
        <v>3</v>
      </c>
      <c r="AD4" s="13">
        <v>0</v>
      </c>
      <c r="AE4" s="44">
        <f t="shared" si="9"/>
        <v>3</v>
      </c>
      <c r="AF4" s="12">
        <v>1</v>
      </c>
      <c r="AG4" s="13">
        <v>1</v>
      </c>
      <c r="AH4" s="26">
        <f t="shared" si="10"/>
        <v>2</v>
      </c>
      <c r="AI4" s="13">
        <v>1</v>
      </c>
      <c r="AJ4" s="13">
        <v>0</v>
      </c>
      <c r="AK4" s="26">
        <f t="shared" si="11"/>
        <v>1</v>
      </c>
    </row>
    <row r="5" spans="1:37" ht="12.75">
      <c r="A5" s="2" t="s">
        <v>12</v>
      </c>
      <c r="B5" s="12">
        <v>2</v>
      </c>
      <c r="C5" s="13">
        <v>3</v>
      </c>
      <c r="D5" s="26">
        <f t="shared" si="0"/>
        <v>5</v>
      </c>
      <c r="E5" s="13">
        <v>1</v>
      </c>
      <c r="F5" s="13">
        <v>5</v>
      </c>
      <c r="G5" s="44">
        <f t="shared" si="1"/>
        <v>6</v>
      </c>
      <c r="H5" s="12">
        <v>0</v>
      </c>
      <c r="I5" s="13">
        <v>0</v>
      </c>
      <c r="J5" s="26">
        <f t="shared" si="2"/>
        <v>0</v>
      </c>
      <c r="K5" s="12">
        <v>1</v>
      </c>
      <c r="L5" s="13">
        <v>3</v>
      </c>
      <c r="M5" s="26">
        <f t="shared" si="3"/>
        <v>4</v>
      </c>
      <c r="N5" s="12">
        <v>0</v>
      </c>
      <c r="O5" s="13">
        <v>0</v>
      </c>
      <c r="P5" s="26">
        <f t="shared" si="4"/>
        <v>0</v>
      </c>
      <c r="Q5" s="12">
        <v>1</v>
      </c>
      <c r="R5" s="13">
        <v>0</v>
      </c>
      <c r="S5" s="26">
        <f t="shared" si="5"/>
        <v>1</v>
      </c>
      <c r="T5" s="12">
        <v>1</v>
      </c>
      <c r="U5" s="13">
        <v>1</v>
      </c>
      <c r="V5" s="26">
        <f t="shared" si="6"/>
        <v>2</v>
      </c>
      <c r="W5" s="12">
        <v>1</v>
      </c>
      <c r="X5" s="13">
        <v>0</v>
      </c>
      <c r="Y5" s="26">
        <f t="shared" si="7"/>
        <v>1</v>
      </c>
      <c r="Z5" s="12">
        <v>0</v>
      </c>
      <c r="AA5" s="13">
        <v>2</v>
      </c>
      <c r="AB5" s="26">
        <f t="shared" si="8"/>
        <v>2</v>
      </c>
      <c r="AC5" s="13">
        <v>3</v>
      </c>
      <c r="AD5" s="13">
        <v>1</v>
      </c>
      <c r="AE5" s="44">
        <f t="shared" si="9"/>
        <v>4</v>
      </c>
      <c r="AF5" s="12">
        <v>4</v>
      </c>
      <c r="AG5" s="13">
        <v>1</v>
      </c>
      <c r="AH5" s="26">
        <f t="shared" si="10"/>
        <v>5</v>
      </c>
      <c r="AI5" s="13">
        <v>1</v>
      </c>
      <c r="AJ5" s="13">
        <v>0</v>
      </c>
      <c r="AK5" s="26">
        <f t="shared" si="11"/>
        <v>1</v>
      </c>
    </row>
    <row r="6" spans="1:37" ht="12.75">
      <c r="A6" s="2" t="s">
        <v>13</v>
      </c>
      <c r="B6" s="12">
        <v>2</v>
      </c>
      <c r="C6" s="13">
        <v>0</v>
      </c>
      <c r="D6" s="26">
        <f t="shared" si="0"/>
        <v>2</v>
      </c>
      <c r="E6" s="13">
        <v>0</v>
      </c>
      <c r="F6" s="13">
        <v>1</v>
      </c>
      <c r="G6" s="44">
        <f t="shared" si="1"/>
        <v>1</v>
      </c>
      <c r="H6" s="12">
        <v>0</v>
      </c>
      <c r="I6" s="13">
        <v>0</v>
      </c>
      <c r="J6" s="26">
        <f t="shared" si="2"/>
        <v>0</v>
      </c>
      <c r="K6" s="12">
        <v>1</v>
      </c>
      <c r="L6" s="13">
        <v>2</v>
      </c>
      <c r="M6" s="26">
        <f t="shared" si="3"/>
        <v>3</v>
      </c>
      <c r="N6" s="12">
        <v>0</v>
      </c>
      <c r="O6" s="13">
        <v>2</v>
      </c>
      <c r="P6" s="26">
        <f t="shared" si="4"/>
        <v>2</v>
      </c>
      <c r="Q6" s="12">
        <v>0</v>
      </c>
      <c r="R6" s="13">
        <v>1</v>
      </c>
      <c r="S6" s="26">
        <f t="shared" si="5"/>
        <v>1</v>
      </c>
      <c r="T6" s="12">
        <v>1</v>
      </c>
      <c r="U6" s="13">
        <v>0</v>
      </c>
      <c r="V6" s="26">
        <f t="shared" si="6"/>
        <v>1</v>
      </c>
      <c r="W6" s="12">
        <v>0</v>
      </c>
      <c r="X6" s="13">
        <v>1</v>
      </c>
      <c r="Y6" s="26">
        <f t="shared" si="7"/>
        <v>1</v>
      </c>
      <c r="Z6" s="12">
        <v>0</v>
      </c>
      <c r="AA6" s="13">
        <v>1</v>
      </c>
      <c r="AB6" s="26">
        <f t="shared" si="8"/>
        <v>1</v>
      </c>
      <c r="AC6" s="13">
        <v>0</v>
      </c>
      <c r="AD6" s="13">
        <v>2</v>
      </c>
      <c r="AE6" s="44">
        <f t="shared" si="9"/>
        <v>2</v>
      </c>
      <c r="AF6" s="12">
        <v>0</v>
      </c>
      <c r="AG6" s="13">
        <v>0</v>
      </c>
      <c r="AH6" s="26">
        <f t="shared" si="10"/>
        <v>0</v>
      </c>
      <c r="AI6" s="13">
        <v>1</v>
      </c>
      <c r="AJ6" s="13">
        <v>0</v>
      </c>
      <c r="AK6" s="26">
        <f t="shared" si="11"/>
        <v>1</v>
      </c>
    </row>
    <row r="7" spans="1:37" ht="12.75">
      <c r="A7" s="2" t="s">
        <v>14</v>
      </c>
      <c r="B7" s="12">
        <v>1</v>
      </c>
      <c r="C7" s="13">
        <v>1</v>
      </c>
      <c r="D7" s="26">
        <f t="shared" si="0"/>
        <v>2</v>
      </c>
      <c r="E7" s="13">
        <v>4</v>
      </c>
      <c r="F7" s="13">
        <v>1</v>
      </c>
      <c r="G7" s="44">
        <f>F7+E7</f>
        <v>5</v>
      </c>
      <c r="H7" s="12">
        <v>0</v>
      </c>
      <c r="I7" s="13">
        <v>1</v>
      </c>
      <c r="J7" s="26">
        <f t="shared" si="2"/>
        <v>1</v>
      </c>
      <c r="K7" s="12">
        <v>1</v>
      </c>
      <c r="L7" s="13">
        <v>0</v>
      </c>
      <c r="M7" s="26">
        <f t="shared" si="3"/>
        <v>1</v>
      </c>
      <c r="N7" s="12">
        <v>0</v>
      </c>
      <c r="O7" s="13">
        <v>0</v>
      </c>
      <c r="P7" s="26">
        <f t="shared" si="4"/>
        <v>0</v>
      </c>
      <c r="Q7" s="12">
        <v>1</v>
      </c>
      <c r="R7" s="13">
        <v>0</v>
      </c>
      <c r="S7" s="26">
        <f t="shared" si="5"/>
        <v>1</v>
      </c>
      <c r="T7" s="12">
        <v>4</v>
      </c>
      <c r="U7" s="13">
        <v>5</v>
      </c>
      <c r="V7" s="26">
        <f t="shared" si="6"/>
        <v>9</v>
      </c>
      <c r="W7" s="12">
        <v>0</v>
      </c>
      <c r="X7" s="13">
        <v>2</v>
      </c>
      <c r="Y7" s="26">
        <f t="shared" si="7"/>
        <v>2</v>
      </c>
      <c r="Z7" s="12">
        <v>3</v>
      </c>
      <c r="AA7" s="13">
        <v>1</v>
      </c>
      <c r="AB7" s="26">
        <f t="shared" si="8"/>
        <v>4</v>
      </c>
      <c r="AC7" s="13">
        <v>1</v>
      </c>
      <c r="AD7" s="13">
        <v>1</v>
      </c>
      <c r="AE7" s="44">
        <f t="shared" si="9"/>
        <v>2</v>
      </c>
      <c r="AF7" s="12">
        <v>0</v>
      </c>
      <c r="AG7" s="13">
        <v>1</v>
      </c>
      <c r="AH7" s="26">
        <f t="shared" si="10"/>
        <v>1</v>
      </c>
      <c r="AI7" s="13">
        <v>0</v>
      </c>
      <c r="AJ7" s="13">
        <v>0</v>
      </c>
      <c r="AK7" s="26">
        <f t="shared" si="11"/>
        <v>0</v>
      </c>
    </row>
    <row r="8" spans="1:37" s="73" customFormat="1" ht="43.5" customHeight="1">
      <c r="A8" s="74" t="s">
        <v>15</v>
      </c>
      <c r="B8" s="75">
        <f>B3+B4-B5+B6-B7</f>
        <v>1253</v>
      </c>
      <c r="C8" s="76">
        <f aca="true" t="shared" si="12" ref="C8:AD8">C3+C4-C5+C6-C7</f>
        <v>1250</v>
      </c>
      <c r="D8" s="77">
        <f t="shared" si="0"/>
        <v>2503</v>
      </c>
      <c r="E8" s="76">
        <f t="shared" si="12"/>
        <v>1250</v>
      </c>
      <c r="F8" s="76">
        <f t="shared" si="12"/>
        <v>1247</v>
      </c>
      <c r="G8" s="78">
        <f t="shared" si="1"/>
        <v>2497</v>
      </c>
      <c r="H8" s="75">
        <f t="shared" si="12"/>
        <v>1250</v>
      </c>
      <c r="I8" s="76">
        <f t="shared" si="12"/>
        <v>1246</v>
      </c>
      <c r="J8" s="77">
        <f t="shared" si="2"/>
        <v>2496</v>
      </c>
      <c r="K8" s="75">
        <f t="shared" si="12"/>
        <v>1250</v>
      </c>
      <c r="L8" s="76">
        <f t="shared" si="12"/>
        <v>1246</v>
      </c>
      <c r="M8" s="77">
        <f t="shared" si="3"/>
        <v>2496</v>
      </c>
      <c r="N8" s="75">
        <f t="shared" si="12"/>
        <v>1250</v>
      </c>
      <c r="O8" s="76">
        <f t="shared" si="12"/>
        <v>1250</v>
      </c>
      <c r="P8" s="77">
        <f t="shared" si="4"/>
        <v>2500</v>
      </c>
      <c r="Q8" s="75">
        <f t="shared" si="12"/>
        <v>1248</v>
      </c>
      <c r="R8" s="76">
        <f t="shared" si="12"/>
        <v>1251</v>
      </c>
      <c r="S8" s="77">
        <f t="shared" si="5"/>
        <v>2499</v>
      </c>
      <c r="T8" s="75">
        <f t="shared" si="12"/>
        <v>1244</v>
      </c>
      <c r="U8" s="76">
        <f t="shared" si="12"/>
        <v>1246</v>
      </c>
      <c r="V8" s="77">
        <f t="shared" si="6"/>
        <v>2490</v>
      </c>
      <c r="W8" s="75">
        <f t="shared" si="12"/>
        <v>1243</v>
      </c>
      <c r="X8" s="76">
        <f t="shared" si="12"/>
        <v>1245</v>
      </c>
      <c r="Y8" s="77">
        <f t="shared" si="7"/>
        <v>2488</v>
      </c>
      <c r="Z8" s="75">
        <f t="shared" si="12"/>
        <v>1240</v>
      </c>
      <c r="AA8" s="76">
        <f t="shared" si="12"/>
        <v>1245</v>
      </c>
      <c r="AB8" s="77">
        <f t="shared" si="8"/>
        <v>2485</v>
      </c>
      <c r="AC8" s="76">
        <f t="shared" si="12"/>
        <v>1239</v>
      </c>
      <c r="AD8" s="76">
        <f t="shared" si="12"/>
        <v>1245</v>
      </c>
      <c r="AE8" s="78">
        <f t="shared" si="9"/>
        <v>2484</v>
      </c>
      <c r="AF8" s="75">
        <f>AF3+AF4-AF5+AF6-AF7</f>
        <v>1236</v>
      </c>
      <c r="AG8" s="76">
        <f>AG3+AG4-AG5+AG6-AG7</f>
        <v>1244</v>
      </c>
      <c r="AH8" s="77">
        <f t="shared" si="10"/>
        <v>2480</v>
      </c>
      <c r="AI8" s="76">
        <f>AI3+AI4-AI5+AI6-AI7</f>
        <v>1237</v>
      </c>
      <c r="AJ8" s="76">
        <f>AJ3+AJ4-AJ5+AJ6-AJ7</f>
        <v>1244</v>
      </c>
      <c r="AK8" s="77">
        <f t="shared" si="11"/>
        <v>2481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s="11" customFormat="1" ht="30" customHeight="1">
      <c r="A10" s="79" t="s">
        <v>21</v>
      </c>
      <c r="B10" s="80">
        <f>B8-B3</f>
        <v>2</v>
      </c>
      <c r="C10" s="81">
        <f>C8-C3</f>
        <v>-4</v>
      </c>
      <c r="D10" s="82">
        <f>C10+B10</f>
        <v>-2</v>
      </c>
      <c r="E10" s="81">
        <f>E8-E3</f>
        <v>-3</v>
      </c>
      <c r="F10" s="81">
        <f>F8-F3</f>
        <v>-3</v>
      </c>
      <c r="G10" s="83">
        <f>F10+E10</f>
        <v>-6</v>
      </c>
      <c r="H10" s="80">
        <f>H8-H3</f>
        <v>0</v>
      </c>
      <c r="I10" s="81">
        <f>I8-I3</f>
        <v>-1</v>
      </c>
      <c r="J10" s="82">
        <f>I10+H10</f>
        <v>-1</v>
      </c>
      <c r="K10" s="80">
        <f>K8-K3</f>
        <v>0</v>
      </c>
      <c r="L10" s="81">
        <f>L8-L3</f>
        <v>0</v>
      </c>
      <c r="M10" s="82">
        <f>L10+K10</f>
        <v>0</v>
      </c>
      <c r="N10" s="80">
        <f>N8-N3</f>
        <v>0</v>
      </c>
      <c r="O10" s="81">
        <f>O8-O3</f>
        <v>4</v>
      </c>
      <c r="P10" s="82">
        <f>O10+N10</f>
        <v>4</v>
      </c>
      <c r="Q10" s="80">
        <f>Q8-Q3</f>
        <v>-2</v>
      </c>
      <c r="R10" s="81">
        <f>R8-R3</f>
        <v>1</v>
      </c>
      <c r="S10" s="82">
        <f>R10+Q10</f>
        <v>-1</v>
      </c>
      <c r="T10" s="80">
        <f>T8-T3</f>
        <v>-4</v>
      </c>
      <c r="U10" s="81">
        <f>U8-U3</f>
        <v>-5</v>
      </c>
      <c r="V10" s="82">
        <f>U10+T10</f>
        <v>-9</v>
      </c>
      <c r="W10" s="80">
        <f>W8-W3</f>
        <v>-1</v>
      </c>
      <c r="X10" s="81">
        <f>X8-X3</f>
        <v>-1</v>
      </c>
      <c r="Y10" s="82">
        <f>X10+W10</f>
        <v>-2</v>
      </c>
      <c r="Z10" s="80">
        <f>Z8-Z3</f>
        <v>-3</v>
      </c>
      <c r="AA10" s="81">
        <f>AA8-AA3</f>
        <v>0</v>
      </c>
      <c r="AB10" s="82">
        <f>AA10+Z10</f>
        <v>-3</v>
      </c>
      <c r="AC10" s="81">
        <f>AC8-AC3</f>
        <v>-1</v>
      </c>
      <c r="AD10" s="81">
        <f>AD8-AD3</f>
        <v>0</v>
      </c>
      <c r="AE10" s="83">
        <f>AD10+AC10</f>
        <v>-1</v>
      </c>
      <c r="AF10" s="80">
        <f>AF8-AF3</f>
        <v>-3</v>
      </c>
      <c r="AG10" s="81">
        <f>AG8-AG3</f>
        <v>-1</v>
      </c>
      <c r="AH10" s="82">
        <f>AG10+AF10</f>
        <v>-4</v>
      </c>
      <c r="AI10" s="81">
        <f>AI8-AI3</f>
        <v>1</v>
      </c>
      <c r="AJ10" s="81">
        <f>AJ8-AJ3</f>
        <v>0</v>
      </c>
      <c r="AK10" s="82">
        <f>AJ10+AI10</f>
        <v>1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0.9976057462090981</v>
      </c>
      <c r="D12" s="30"/>
      <c r="E12" s="41">
        <f>1</f>
        <v>1</v>
      </c>
      <c r="F12" s="41">
        <f>F8/E8</f>
        <v>0.9976</v>
      </c>
      <c r="G12" s="42"/>
      <c r="H12" s="40">
        <f>1</f>
        <v>1</v>
      </c>
      <c r="I12" s="41">
        <f>I8/H8</f>
        <v>0.9968</v>
      </c>
      <c r="J12" s="30"/>
      <c r="K12" s="40">
        <f>1</f>
        <v>1</v>
      </c>
      <c r="L12" s="41">
        <f>L8/K8</f>
        <v>0.9968</v>
      </c>
      <c r="M12" s="30"/>
      <c r="N12" s="40">
        <f>1</f>
        <v>1</v>
      </c>
      <c r="O12" s="41">
        <f>O8/N8</f>
        <v>1</v>
      </c>
      <c r="P12" s="30"/>
      <c r="Q12" s="40">
        <f>1</f>
        <v>1</v>
      </c>
      <c r="R12" s="41">
        <f>R8/Q8</f>
        <v>1.0024038461538463</v>
      </c>
      <c r="S12" s="30"/>
      <c r="T12" s="40">
        <f>1</f>
        <v>1</v>
      </c>
      <c r="U12" s="41">
        <f>U8/T8</f>
        <v>1.0016077170418007</v>
      </c>
      <c r="V12" s="30"/>
      <c r="W12" s="40">
        <f>1</f>
        <v>1</v>
      </c>
      <c r="X12" s="41">
        <f>X8/W8</f>
        <v>1.001609010458568</v>
      </c>
      <c r="Y12" s="30"/>
      <c r="Z12" s="40">
        <f>1</f>
        <v>1</v>
      </c>
      <c r="AA12" s="41">
        <f>AA8/Z8</f>
        <v>1.0040322580645162</v>
      </c>
      <c r="AB12" s="30"/>
      <c r="AC12" s="41">
        <f>1</f>
        <v>1</v>
      </c>
      <c r="AD12" s="41">
        <f>AD8/AC8</f>
        <v>1.0048426150121066</v>
      </c>
      <c r="AE12" s="42"/>
      <c r="AF12" s="40">
        <f>1</f>
        <v>1</v>
      </c>
      <c r="AG12" s="41">
        <f>AG8/AF8</f>
        <v>1.006472491909385</v>
      </c>
      <c r="AH12" s="30"/>
      <c r="AI12" s="41">
        <f>1</f>
        <v>1</v>
      </c>
      <c r="AJ12" s="41">
        <f>AJ8/AI8</f>
        <v>1.005658852061439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0.9976057462090981</v>
      </c>
      <c r="F14" s="46">
        <f t="shared" si="13"/>
        <v>0.9976</v>
      </c>
      <c r="G14" s="47">
        <f t="shared" si="13"/>
        <v>0.9976028765481423</v>
      </c>
      <c r="H14" s="48">
        <f t="shared" si="13"/>
        <v>1</v>
      </c>
      <c r="I14" s="46">
        <f t="shared" si="13"/>
        <v>0.9991980753809142</v>
      </c>
      <c r="J14" s="49">
        <f t="shared" si="13"/>
        <v>0.9995995194233079</v>
      </c>
      <c r="K14" s="48">
        <f t="shared" si="13"/>
        <v>1</v>
      </c>
      <c r="L14" s="46">
        <f t="shared" si="13"/>
        <v>1</v>
      </c>
      <c r="M14" s="49">
        <f t="shared" si="13"/>
        <v>1</v>
      </c>
      <c r="N14" s="48">
        <f t="shared" si="13"/>
        <v>1</v>
      </c>
      <c r="O14" s="46">
        <f t="shared" si="13"/>
        <v>1.0032102728731942</v>
      </c>
      <c r="P14" s="49">
        <f t="shared" si="13"/>
        <v>1.001602564102564</v>
      </c>
      <c r="Q14" s="48">
        <f t="shared" si="13"/>
        <v>0.9984</v>
      </c>
      <c r="R14" s="46">
        <f t="shared" si="13"/>
        <v>1.0008</v>
      </c>
      <c r="S14" s="49">
        <f t="shared" si="13"/>
        <v>0.9996</v>
      </c>
      <c r="T14" s="48">
        <f t="shared" si="13"/>
        <v>0.9967948717948718</v>
      </c>
      <c r="U14" s="46">
        <f t="shared" si="13"/>
        <v>0.9960031974420464</v>
      </c>
      <c r="V14" s="49">
        <f t="shared" si="13"/>
        <v>0.9963985594237695</v>
      </c>
      <c r="W14" s="48">
        <f t="shared" si="13"/>
        <v>0.9991961414790996</v>
      </c>
      <c r="X14" s="46">
        <f t="shared" si="13"/>
        <v>0.9991974317817014</v>
      </c>
      <c r="Y14" s="49">
        <f t="shared" si="13"/>
        <v>0.9991967871485944</v>
      </c>
      <c r="Z14" s="48">
        <f t="shared" si="13"/>
        <v>0.997586484312148</v>
      </c>
      <c r="AA14" s="46">
        <f t="shared" si="13"/>
        <v>1</v>
      </c>
      <c r="AB14" s="49">
        <f t="shared" si="13"/>
        <v>0.9987942122186495</v>
      </c>
      <c r="AC14" s="46">
        <f t="shared" si="13"/>
        <v>0.9991935483870967</v>
      </c>
      <c r="AD14" s="46">
        <f t="shared" si="13"/>
        <v>1</v>
      </c>
      <c r="AE14" s="47">
        <f t="shared" si="13"/>
        <v>0.9995975855130784</v>
      </c>
      <c r="AF14" s="48">
        <f t="shared" si="13"/>
        <v>0.9975786924939467</v>
      </c>
      <c r="AG14" s="46">
        <f t="shared" si="13"/>
        <v>0.9991967871485944</v>
      </c>
      <c r="AH14" s="49">
        <f t="shared" si="13"/>
        <v>0.998389694041868</v>
      </c>
      <c r="AI14" s="46">
        <f t="shared" si="13"/>
        <v>1.000809061488673</v>
      </c>
      <c r="AJ14" s="46">
        <f t="shared" si="13"/>
        <v>1</v>
      </c>
      <c r="AK14" s="49">
        <f t="shared" si="13"/>
        <v>1.0004032258064517</v>
      </c>
    </row>
    <row r="15" spans="1:37" ht="27.75" customHeight="1" thickBot="1">
      <c r="A15" s="85"/>
      <c r="D15" s="18"/>
      <c r="E15" s="86"/>
      <c r="F15" s="86"/>
      <c r="G15" s="87"/>
      <c r="H15" s="86"/>
      <c r="I15" s="86"/>
      <c r="J15" s="87"/>
      <c r="K15" s="86"/>
      <c r="L15" s="86"/>
      <c r="M15" s="87"/>
      <c r="N15" s="86"/>
      <c r="O15" s="86"/>
      <c r="P15" s="87"/>
      <c r="Q15" s="86"/>
      <c r="R15" s="86"/>
      <c r="S15" s="87"/>
      <c r="T15" s="86"/>
      <c r="U15" s="86"/>
      <c r="V15" s="87"/>
      <c r="W15" s="86"/>
      <c r="X15" s="86"/>
      <c r="Y15" s="87"/>
      <c r="Z15" s="86"/>
      <c r="AA15" s="86"/>
      <c r="AB15" s="87"/>
      <c r="AC15" s="86"/>
      <c r="AD15" s="86"/>
      <c r="AE15" s="87"/>
      <c r="AF15" s="86"/>
      <c r="AG15" s="86"/>
      <c r="AH15" s="87"/>
      <c r="AI15" s="86"/>
      <c r="AJ15" s="86"/>
      <c r="AK15" s="87"/>
    </row>
    <row r="16" spans="1:34" ht="27" customHeight="1">
      <c r="A16" s="199" t="s">
        <v>25</v>
      </c>
      <c r="B16" s="200"/>
      <c r="C16" s="200"/>
      <c r="D16" s="200"/>
      <c r="E16" s="200"/>
      <c r="F16" s="200"/>
      <c r="G16" s="201"/>
      <c r="J16" s="18"/>
      <c r="M16" s="18"/>
      <c r="P16" s="18"/>
      <c r="S16" s="18"/>
      <c r="V16" s="18"/>
      <c r="Y16" s="18"/>
      <c r="AB16" s="18"/>
      <c r="AE16" s="18"/>
      <c r="AH16" s="18"/>
    </row>
    <row r="17" spans="1:34" ht="12.75">
      <c r="A17" s="202"/>
      <c r="B17" s="203"/>
      <c r="C17" s="203"/>
      <c r="D17" s="203"/>
      <c r="E17" s="88" t="s">
        <v>16</v>
      </c>
      <c r="F17" s="88" t="s">
        <v>17</v>
      </c>
      <c r="G17" s="104" t="s">
        <v>19</v>
      </c>
      <c r="J17" s="18"/>
      <c r="M17" s="18"/>
      <c r="P17" s="18"/>
      <c r="S17" s="18"/>
      <c r="V17" s="18"/>
      <c r="Y17" s="18"/>
      <c r="AB17" s="18"/>
      <c r="AE17" s="18"/>
      <c r="AH17" s="18"/>
    </row>
    <row r="18" spans="1:34" ht="12.75">
      <c r="A18" s="195" t="s">
        <v>11</v>
      </c>
      <c r="B18" s="196"/>
      <c r="C18" s="196"/>
      <c r="D18" s="196"/>
      <c r="E18" s="89">
        <f aca="true" t="shared" si="14" ref="E18:F21">SUM(B4+E4+H4+K4+N4+Q4+T4+W4+Z4+AC4+AF4+AI4)</f>
        <v>11</v>
      </c>
      <c r="F18" s="89">
        <f t="shared" si="14"/>
        <v>9</v>
      </c>
      <c r="G18" s="105">
        <f>SUM(E18:F18)</f>
        <v>20</v>
      </c>
      <c r="J18" s="18"/>
      <c r="M18" s="18"/>
      <c r="P18" s="18"/>
      <c r="S18" s="18"/>
      <c r="V18" s="18"/>
      <c r="Y18" s="18"/>
      <c r="AB18" s="18"/>
      <c r="AE18" s="18"/>
      <c r="AH18" s="18"/>
    </row>
    <row r="19" spans="1:34" ht="12.75">
      <c r="A19" s="195" t="s">
        <v>12</v>
      </c>
      <c r="B19" s="196"/>
      <c r="C19" s="196"/>
      <c r="D19" s="196"/>
      <c r="E19" s="89">
        <f t="shared" si="14"/>
        <v>15</v>
      </c>
      <c r="F19" s="89">
        <f t="shared" si="14"/>
        <v>16</v>
      </c>
      <c r="G19" s="105">
        <f>SUM(E19:F19)</f>
        <v>31</v>
      </c>
      <c r="J19" s="18"/>
      <c r="M19" s="18"/>
      <c r="P19" s="18"/>
      <c r="S19" s="18"/>
      <c r="V19" s="18"/>
      <c r="Y19" s="18"/>
      <c r="AB19" s="18"/>
      <c r="AE19" s="18"/>
      <c r="AH19" s="18"/>
    </row>
    <row r="20" spans="1:34" ht="12.75">
      <c r="A20" s="195" t="s">
        <v>13</v>
      </c>
      <c r="B20" s="196"/>
      <c r="C20" s="196"/>
      <c r="D20" s="196"/>
      <c r="E20" s="89">
        <f t="shared" si="14"/>
        <v>5</v>
      </c>
      <c r="F20" s="89">
        <f t="shared" si="14"/>
        <v>10</v>
      </c>
      <c r="G20" s="105">
        <f>SUM(F20+E20)</f>
        <v>15</v>
      </c>
      <c r="J20" s="18"/>
      <c r="M20" s="18"/>
      <c r="P20" s="18"/>
      <c r="S20" s="18"/>
      <c r="V20" s="18"/>
      <c r="Y20" s="18"/>
      <c r="AB20" s="18"/>
      <c r="AE20" s="18"/>
      <c r="AH20" s="18"/>
    </row>
    <row r="21" spans="1:34" ht="13.5" thickBot="1">
      <c r="A21" s="197" t="s">
        <v>14</v>
      </c>
      <c r="B21" s="198"/>
      <c r="C21" s="198"/>
      <c r="D21" s="198"/>
      <c r="E21" s="106">
        <f t="shared" si="14"/>
        <v>15</v>
      </c>
      <c r="F21" s="106">
        <f t="shared" si="14"/>
        <v>13</v>
      </c>
      <c r="G21" s="107">
        <f>SUM(E21:F21)</f>
        <v>28</v>
      </c>
      <c r="J21" s="18"/>
      <c r="M21" s="18"/>
      <c r="P21" s="18"/>
      <c r="S21" s="18"/>
      <c r="V21" s="18"/>
      <c r="Y21" s="18"/>
      <c r="AB21" s="18"/>
      <c r="AE21" s="18"/>
      <c r="AH21" s="18"/>
    </row>
    <row r="22" spans="1:34" ht="12.75">
      <c r="A22" s="90"/>
      <c r="B22" s="90"/>
      <c r="C22" s="90"/>
      <c r="D22" s="90"/>
      <c r="E22" s="103"/>
      <c r="F22" s="103"/>
      <c r="G22" s="84"/>
      <c r="J22" s="18"/>
      <c r="M22" s="18"/>
      <c r="P22" s="18"/>
      <c r="S22" s="18"/>
      <c r="V22" s="18"/>
      <c r="Y22" s="18"/>
      <c r="AB22" s="18"/>
      <c r="AE22" s="18"/>
      <c r="AH22" s="18"/>
    </row>
    <row r="23" spans="1:34" ht="12.75">
      <c r="A23" s="90"/>
      <c r="B23" s="90"/>
      <c r="C23" s="90"/>
      <c r="D23" s="90"/>
      <c r="E23" s="103"/>
      <c r="F23" s="103"/>
      <c r="G23" s="84"/>
      <c r="J23" s="18"/>
      <c r="M23" s="18"/>
      <c r="P23" s="18"/>
      <c r="S23" s="18"/>
      <c r="V23" s="18"/>
      <c r="Y23" s="18"/>
      <c r="AB23" s="18"/>
      <c r="AE23" s="18"/>
      <c r="AH23" s="18"/>
    </row>
    <row r="24" spans="1:34" ht="12.75">
      <c r="A24" s="90"/>
      <c r="B24" s="90"/>
      <c r="C24" s="90"/>
      <c r="D24" s="90"/>
      <c r="E24" s="103"/>
      <c r="F24" s="103"/>
      <c r="G24" s="84"/>
      <c r="J24" s="18"/>
      <c r="M24" s="18"/>
      <c r="P24" s="18"/>
      <c r="S24" s="18"/>
      <c r="V24" s="18"/>
      <c r="Y24" s="18"/>
      <c r="AB24" s="18"/>
      <c r="AE24" s="18"/>
      <c r="AH24" s="18"/>
    </row>
    <row r="25" spans="1:34" ht="12.75">
      <c r="A25" s="90"/>
      <c r="B25" s="90"/>
      <c r="C25" s="90"/>
      <c r="D25" s="90"/>
      <c r="E25" s="103"/>
      <c r="F25" s="103"/>
      <c r="G25" s="84"/>
      <c r="J25" s="18"/>
      <c r="M25" s="18"/>
      <c r="P25" s="18"/>
      <c r="S25" s="18"/>
      <c r="V25" s="18"/>
      <c r="Y25" s="18"/>
      <c r="AB25" s="18"/>
      <c r="AE25" s="18"/>
      <c r="AH25" s="18"/>
    </row>
    <row r="26" spans="1:34" ht="12.75">
      <c r="A26" s="90"/>
      <c r="B26" s="90"/>
      <c r="C26" s="90"/>
      <c r="D26" s="90"/>
      <c r="E26" s="103"/>
      <c r="F26" s="103"/>
      <c r="G26" s="84"/>
      <c r="J26" s="18"/>
      <c r="M26" s="18"/>
      <c r="P26" s="18"/>
      <c r="S26" s="18"/>
      <c r="V26" s="18"/>
      <c r="Y26" s="18"/>
      <c r="AB26" s="18"/>
      <c r="AE26" s="18"/>
      <c r="AH26" s="18"/>
    </row>
    <row r="27" spans="4:37" ht="13.5" thickBot="1">
      <c r="D27" s="18"/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93" t="s">
        <v>24</v>
      </c>
      <c r="B28" s="94" t="s">
        <v>16</v>
      </c>
      <c r="C28" s="95" t="s">
        <v>17</v>
      </c>
      <c r="D28" s="96" t="s">
        <v>19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97" t="s">
        <v>0</v>
      </c>
      <c r="B29" s="91">
        <f>B8</f>
        <v>1253</v>
      </c>
      <c r="C29" s="92">
        <f>C8</f>
        <v>1250</v>
      </c>
      <c r="D29" s="98">
        <f>D8</f>
        <v>2503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97" t="s">
        <v>1</v>
      </c>
      <c r="B30" s="91">
        <f>E8</f>
        <v>1250</v>
      </c>
      <c r="C30" s="92">
        <f>F8</f>
        <v>1247</v>
      </c>
      <c r="D30" s="98">
        <f>G8</f>
        <v>2497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1:37" ht="12.75">
      <c r="A31" s="97" t="s">
        <v>2</v>
      </c>
      <c r="B31" s="91">
        <f>H8</f>
        <v>1250</v>
      </c>
      <c r="C31" s="92">
        <f>I8</f>
        <v>1246</v>
      </c>
      <c r="D31" s="98">
        <f>B31+C31</f>
        <v>2496</v>
      </c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1:37" ht="12.75">
      <c r="A32" s="97" t="s">
        <v>3</v>
      </c>
      <c r="B32" s="91">
        <f>K8</f>
        <v>1250</v>
      </c>
      <c r="C32" s="92">
        <f>L8</f>
        <v>1246</v>
      </c>
      <c r="D32" s="98">
        <f aca="true" t="shared" si="15" ref="D32:D40">B32+C32</f>
        <v>2496</v>
      </c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1:37" ht="12.75">
      <c r="A33" s="97" t="s">
        <v>4</v>
      </c>
      <c r="B33" s="91">
        <f>N8</f>
        <v>1250</v>
      </c>
      <c r="C33" s="92">
        <f>O8</f>
        <v>1250</v>
      </c>
      <c r="D33" s="98">
        <f t="shared" si="15"/>
        <v>2500</v>
      </c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1:37" ht="12.75">
      <c r="A34" s="97" t="s">
        <v>5</v>
      </c>
      <c r="B34" s="91">
        <f>Q8</f>
        <v>1248</v>
      </c>
      <c r="C34" s="92">
        <f>R8</f>
        <v>1251</v>
      </c>
      <c r="D34" s="98">
        <f t="shared" si="15"/>
        <v>2499</v>
      </c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1:37" ht="12.75">
      <c r="A35" s="97" t="s">
        <v>20</v>
      </c>
      <c r="B35" s="91">
        <f>T8</f>
        <v>1244</v>
      </c>
      <c r="C35" s="92">
        <f>U8</f>
        <v>1246</v>
      </c>
      <c r="D35" s="98">
        <f t="shared" si="15"/>
        <v>2490</v>
      </c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1:37" ht="12.75">
      <c r="A36" s="97" t="s">
        <v>6</v>
      </c>
      <c r="B36" s="91">
        <f>W8</f>
        <v>1243</v>
      </c>
      <c r="C36" s="92">
        <f>X8</f>
        <v>1245</v>
      </c>
      <c r="D36" s="98">
        <f t="shared" si="15"/>
        <v>2488</v>
      </c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2.75">
      <c r="A37" s="97" t="s">
        <v>7</v>
      </c>
      <c r="B37" s="91">
        <f>Z8</f>
        <v>1240</v>
      </c>
      <c r="C37" s="92">
        <f>AA8</f>
        <v>1245</v>
      </c>
      <c r="D37" s="98">
        <f t="shared" si="15"/>
        <v>2485</v>
      </c>
      <c r="G37" s="18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97" t="s">
        <v>8</v>
      </c>
      <c r="B38" s="91">
        <f>AC8</f>
        <v>1239</v>
      </c>
      <c r="C38" s="92">
        <f>AD8</f>
        <v>1245</v>
      </c>
      <c r="D38" s="98">
        <f t="shared" si="15"/>
        <v>2484</v>
      </c>
      <c r="G38" s="18"/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37" ht="12.75">
      <c r="A39" s="97" t="s">
        <v>9</v>
      </c>
      <c r="B39" s="91">
        <f>AF8</f>
        <v>1236</v>
      </c>
      <c r="C39" s="92">
        <f>AG8</f>
        <v>1244</v>
      </c>
      <c r="D39" s="98">
        <f t="shared" si="15"/>
        <v>2480</v>
      </c>
      <c r="G39" s="18"/>
      <c r="J39" s="18"/>
      <c r="M39" s="18"/>
      <c r="P39" s="18"/>
      <c r="S39" s="18"/>
      <c r="V39" s="18"/>
      <c r="Y39" s="18"/>
      <c r="AB39" s="18"/>
      <c r="AE39" s="18"/>
      <c r="AH39" s="18"/>
      <c r="AK39" s="18"/>
    </row>
    <row r="40" spans="1:37" ht="13.5" thickBot="1">
      <c r="A40" s="99" t="s">
        <v>10</v>
      </c>
      <c r="B40" s="100">
        <f>AI8</f>
        <v>1237</v>
      </c>
      <c r="C40" s="101">
        <f>AJ8</f>
        <v>1244</v>
      </c>
      <c r="D40" s="102">
        <f t="shared" si="15"/>
        <v>2481</v>
      </c>
      <c r="G40" s="18"/>
      <c r="J40" s="18"/>
      <c r="M40" s="18"/>
      <c r="P40" s="18"/>
      <c r="S40" s="18"/>
      <c r="V40" s="18"/>
      <c r="Y40" s="18"/>
      <c r="AB40" s="18"/>
      <c r="AE40" s="18"/>
      <c r="AH40" s="18"/>
      <c r="AK40" s="18"/>
    </row>
    <row r="41" spans="4:37" ht="12.75">
      <c r="D41" s="18"/>
      <c r="G41" s="18"/>
      <c r="J41" s="18"/>
      <c r="M41" s="18"/>
      <c r="P41" s="18"/>
      <c r="S41" s="18"/>
      <c r="V41" s="18"/>
      <c r="Y41" s="18"/>
      <c r="AB41" s="18"/>
      <c r="AE41" s="18"/>
      <c r="AH41" s="18"/>
      <c r="AK41" s="18"/>
    </row>
    <row r="42" spans="4:37" ht="12.75">
      <c r="D42" s="18"/>
      <c r="G42" s="18"/>
      <c r="J42" s="18"/>
      <c r="M42" s="18"/>
      <c r="P42" s="18"/>
      <c r="S42" s="18"/>
      <c r="V42" s="18"/>
      <c r="Y42" s="18"/>
      <c r="AB42" s="18"/>
      <c r="AE42" s="18"/>
      <c r="AH42" s="18"/>
      <c r="AK42" s="18"/>
    </row>
    <row r="43" spans="4:37" ht="12.75">
      <c r="D43" s="18"/>
      <c r="G43" s="18"/>
      <c r="J43" s="18"/>
      <c r="M43" s="18"/>
      <c r="P43" s="18"/>
      <c r="S43" s="18"/>
      <c r="V43" s="18"/>
      <c r="Y43" s="18"/>
      <c r="AB43" s="18"/>
      <c r="AE43" s="18"/>
      <c r="AH43" s="18"/>
      <c r="AK43" s="18"/>
    </row>
    <row r="44" spans="4:37" ht="12.75">
      <c r="D44" s="18"/>
      <c r="G44" s="18"/>
      <c r="J44" s="18"/>
      <c r="M44" s="18"/>
      <c r="P44" s="18"/>
      <c r="S44" s="18"/>
      <c r="V44" s="18"/>
      <c r="Y44" s="18"/>
      <c r="AB44" s="18"/>
      <c r="AE44" s="18"/>
      <c r="AH44" s="18"/>
      <c r="AK44" s="18"/>
    </row>
    <row r="45" spans="4:37" ht="12.75">
      <c r="D45" s="18"/>
      <c r="G45" s="18"/>
      <c r="J45" s="18"/>
      <c r="M45" s="18"/>
      <c r="P45" s="18"/>
      <c r="S45" s="18"/>
      <c r="V45" s="18"/>
      <c r="Y45" s="18"/>
      <c r="AB45" s="18"/>
      <c r="AE45" s="18"/>
      <c r="AH45" s="18"/>
      <c r="AK45" s="18"/>
    </row>
    <row r="46" spans="4:37" ht="12.75">
      <c r="D46" s="18"/>
      <c r="G46" s="18"/>
      <c r="J46" s="18"/>
      <c r="M46" s="18"/>
      <c r="P46" s="18"/>
      <c r="S46" s="18"/>
      <c r="V46" s="18"/>
      <c r="Y46" s="18"/>
      <c r="AB46" s="18"/>
      <c r="AE46" s="18"/>
      <c r="AH46" s="18"/>
      <c r="AK46" s="18"/>
    </row>
    <row r="47" spans="4:37" ht="12.75">
      <c r="D47" s="18"/>
      <c r="G47" s="18"/>
      <c r="J47" s="18"/>
      <c r="M47" s="18"/>
      <c r="P47" s="18"/>
      <c r="S47" s="18"/>
      <c r="V47" s="18"/>
      <c r="Y47" s="18"/>
      <c r="AB47" s="18"/>
      <c r="AE47" s="18"/>
      <c r="AH47" s="18"/>
      <c r="AK47" s="18"/>
    </row>
    <row r="48" spans="4:37" ht="12.75">
      <c r="D48" s="18"/>
      <c r="G48" s="18"/>
      <c r="J48" s="18"/>
      <c r="M48" s="18"/>
      <c r="P48" s="18"/>
      <c r="S48" s="18"/>
      <c r="V48" s="18"/>
      <c r="Y48" s="18"/>
      <c r="AB48" s="18"/>
      <c r="AE48" s="18"/>
      <c r="AH48" s="18"/>
      <c r="AK48" s="18"/>
    </row>
  </sheetData>
  <sheetProtection/>
  <mergeCells count="18">
    <mergeCell ref="A21:D21"/>
    <mergeCell ref="A16:G16"/>
    <mergeCell ref="A17:D17"/>
    <mergeCell ref="A18:D18"/>
    <mergeCell ref="A19:D19"/>
    <mergeCell ref="A20:D20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/>
  <pageMargins left="1.23" right="0.5905511811023623" top="1.3779527559055118" bottom="0.1968503937007874" header="0.75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11" sqref="I11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s="56" customFormat="1" ht="12.75">
      <c r="A1" s="55"/>
      <c r="B1" s="207" t="s">
        <v>0</v>
      </c>
      <c r="C1" s="208"/>
      <c r="D1" s="209"/>
      <c r="E1" s="208" t="s">
        <v>1</v>
      </c>
      <c r="F1" s="208"/>
      <c r="G1" s="208"/>
      <c r="H1" s="207" t="s">
        <v>2</v>
      </c>
      <c r="I1" s="208"/>
      <c r="J1" s="209"/>
      <c r="K1" s="207" t="s">
        <v>3</v>
      </c>
      <c r="L1" s="208"/>
      <c r="M1" s="209"/>
      <c r="N1" s="207" t="s">
        <v>4</v>
      </c>
      <c r="O1" s="208"/>
      <c r="P1" s="209"/>
      <c r="Q1" s="207" t="s">
        <v>5</v>
      </c>
      <c r="R1" s="208"/>
      <c r="S1" s="209"/>
      <c r="T1" s="207" t="s">
        <v>20</v>
      </c>
      <c r="U1" s="208"/>
      <c r="V1" s="209"/>
      <c r="W1" s="207" t="s">
        <v>6</v>
      </c>
      <c r="X1" s="208"/>
      <c r="Y1" s="209"/>
      <c r="Z1" s="207" t="s">
        <v>7</v>
      </c>
      <c r="AA1" s="208"/>
      <c r="AB1" s="209"/>
      <c r="AC1" s="208" t="s">
        <v>8</v>
      </c>
      <c r="AD1" s="208"/>
      <c r="AE1" s="208"/>
      <c r="AF1" s="207" t="s">
        <v>9</v>
      </c>
      <c r="AG1" s="208"/>
      <c r="AH1" s="209"/>
      <c r="AI1" s="208" t="s">
        <v>10</v>
      </c>
      <c r="AJ1" s="208"/>
      <c r="AK1" s="209"/>
    </row>
    <row r="2" spans="1:37" s="65" customFormat="1" ht="12.75">
      <c r="A2" s="57"/>
      <c r="B2" s="59" t="s">
        <v>16</v>
      </c>
      <c r="C2" s="60" t="s">
        <v>17</v>
      </c>
      <c r="D2" s="61" t="s">
        <v>19</v>
      </c>
      <c r="E2" s="62" t="s">
        <v>16</v>
      </c>
      <c r="F2" s="62" t="s">
        <v>17</v>
      </c>
      <c r="G2" s="62" t="s">
        <v>19</v>
      </c>
      <c r="H2" s="63" t="s">
        <v>16</v>
      </c>
      <c r="I2" s="62" t="s">
        <v>17</v>
      </c>
      <c r="J2" s="64" t="s">
        <v>19</v>
      </c>
      <c r="K2" s="63" t="s">
        <v>16</v>
      </c>
      <c r="L2" s="62" t="s">
        <v>17</v>
      </c>
      <c r="M2" s="64" t="s">
        <v>19</v>
      </c>
      <c r="N2" s="63" t="s">
        <v>16</v>
      </c>
      <c r="O2" s="62" t="s">
        <v>17</v>
      </c>
      <c r="P2" s="64" t="s">
        <v>19</v>
      </c>
      <c r="Q2" s="63" t="s">
        <v>16</v>
      </c>
      <c r="R2" s="62" t="s">
        <v>17</v>
      </c>
      <c r="S2" s="64" t="s">
        <v>19</v>
      </c>
      <c r="T2" s="58" t="s">
        <v>16</v>
      </c>
      <c r="U2" s="65" t="s">
        <v>17</v>
      </c>
      <c r="V2" s="64" t="s">
        <v>19</v>
      </c>
      <c r="W2" s="58" t="s">
        <v>16</v>
      </c>
      <c r="X2" s="65" t="s">
        <v>17</v>
      </c>
      <c r="Y2" s="64" t="s">
        <v>19</v>
      </c>
      <c r="Z2" s="58" t="s">
        <v>16</v>
      </c>
      <c r="AA2" s="65" t="s">
        <v>17</v>
      </c>
      <c r="AB2" s="64" t="s">
        <v>19</v>
      </c>
      <c r="AC2" s="65" t="s">
        <v>16</v>
      </c>
      <c r="AD2" s="65" t="s">
        <v>17</v>
      </c>
      <c r="AE2" s="62" t="s">
        <v>19</v>
      </c>
      <c r="AF2" s="58" t="s">
        <v>16</v>
      </c>
      <c r="AG2" s="65" t="s">
        <v>17</v>
      </c>
      <c r="AH2" s="64" t="s">
        <v>19</v>
      </c>
      <c r="AI2" s="65" t="s">
        <v>16</v>
      </c>
      <c r="AJ2" s="65" t="s">
        <v>17</v>
      </c>
      <c r="AK2" s="64" t="s">
        <v>19</v>
      </c>
    </row>
    <row r="3" spans="1:37" s="73" customFormat="1" ht="43.5" customHeight="1">
      <c r="A3" s="66" t="s">
        <v>18</v>
      </c>
      <c r="B3" s="67">
        <f>SUM('pohyb obyv 2001'!AI8)</f>
        <v>1237</v>
      </c>
      <c r="C3" s="68">
        <f>SUM('pohyb obyv 2001'!AJ3)</f>
        <v>1244</v>
      </c>
      <c r="D3" s="69">
        <f aca="true" t="shared" si="0" ref="D3:D8">B3+C3</f>
        <v>2481</v>
      </c>
      <c r="E3" s="70">
        <f>B8</f>
        <v>1236</v>
      </c>
      <c r="F3" s="70">
        <f>C8</f>
        <v>1244</v>
      </c>
      <c r="G3" s="71">
        <f>E3+F3</f>
        <v>2480</v>
      </c>
      <c r="H3" s="72">
        <f>E8</f>
        <v>1233</v>
      </c>
      <c r="I3" s="70">
        <f>F8</f>
        <v>1242</v>
      </c>
      <c r="J3" s="69">
        <f aca="true" t="shared" si="1" ref="J3:J8">H3+I3</f>
        <v>2475</v>
      </c>
      <c r="K3" s="72">
        <f>H8</f>
        <v>1227</v>
      </c>
      <c r="L3" s="70">
        <f>I8</f>
        <v>1240</v>
      </c>
      <c r="M3" s="69">
        <f aca="true" t="shared" si="2" ref="M3:M8">K3+L3</f>
        <v>2467</v>
      </c>
      <c r="N3" s="72">
        <f>K8</f>
        <v>1223</v>
      </c>
      <c r="O3" s="70">
        <f>L8</f>
        <v>1238</v>
      </c>
      <c r="P3" s="69">
        <f aca="true" t="shared" si="3" ref="P3:P8">N3+O3</f>
        <v>2461</v>
      </c>
      <c r="Q3" s="72">
        <f>N8</f>
        <v>1223</v>
      </c>
      <c r="R3" s="70">
        <f>O8</f>
        <v>1239</v>
      </c>
      <c r="S3" s="69">
        <f aca="true" t="shared" si="4" ref="S3:S8">Q3+R3</f>
        <v>2462</v>
      </c>
      <c r="T3" s="72">
        <f>Q8</f>
        <v>1226</v>
      </c>
      <c r="U3" s="70">
        <f>R8</f>
        <v>1241</v>
      </c>
      <c r="V3" s="69">
        <f aca="true" t="shared" si="5" ref="V3:V8">T3+U3</f>
        <v>2467</v>
      </c>
      <c r="W3" s="72">
        <f>T8</f>
        <v>1227</v>
      </c>
      <c r="X3" s="70">
        <f>U8</f>
        <v>1243</v>
      </c>
      <c r="Y3" s="69">
        <f aca="true" t="shared" si="6" ref="Y3:Y8">W3+X3</f>
        <v>2470</v>
      </c>
      <c r="Z3" s="72">
        <f>W8</f>
        <v>1227</v>
      </c>
      <c r="AA3" s="70">
        <f>X8</f>
        <v>1244</v>
      </c>
      <c r="AB3" s="69">
        <f aca="true" t="shared" si="7" ref="AB3:AB8">Z3+AA3</f>
        <v>2471</v>
      </c>
      <c r="AC3" s="70">
        <f>Z8</f>
        <v>1224</v>
      </c>
      <c r="AD3" s="70">
        <f>AA8</f>
        <v>1246</v>
      </c>
      <c r="AE3" s="71">
        <f aca="true" t="shared" si="8" ref="AE3:AE8">AC3+AD3</f>
        <v>2470</v>
      </c>
      <c r="AF3" s="72">
        <f>AC8</f>
        <v>1224</v>
      </c>
      <c r="AG3" s="70">
        <f>AD8</f>
        <v>1250</v>
      </c>
      <c r="AH3" s="69">
        <f aca="true" t="shared" si="9" ref="AH3:AH8">AF3+AG3</f>
        <v>2474</v>
      </c>
      <c r="AI3" s="70">
        <f>AF8</f>
        <v>1225</v>
      </c>
      <c r="AJ3" s="70">
        <f>AG8</f>
        <v>1250</v>
      </c>
      <c r="AK3" s="69">
        <f aca="true" t="shared" si="10" ref="AK3:AK8">AI3+AJ3</f>
        <v>2475</v>
      </c>
    </row>
    <row r="4" spans="1:37" ht="12.75">
      <c r="A4" s="2" t="s">
        <v>11</v>
      </c>
      <c r="B4" s="12">
        <v>1</v>
      </c>
      <c r="C4" s="13">
        <v>0</v>
      </c>
      <c r="D4" s="26">
        <f t="shared" si="0"/>
        <v>1</v>
      </c>
      <c r="E4" s="13">
        <v>0</v>
      </c>
      <c r="F4" s="13">
        <v>0</v>
      </c>
      <c r="G4" s="44">
        <f>E4+F4</f>
        <v>0</v>
      </c>
      <c r="H4" s="12">
        <v>0</v>
      </c>
      <c r="I4" s="13">
        <v>0</v>
      </c>
      <c r="J4" s="26">
        <f t="shared" si="1"/>
        <v>0</v>
      </c>
      <c r="K4" s="12">
        <v>0</v>
      </c>
      <c r="L4" s="13">
        <v>1</v>
      </c>
      <c r="M4" s="26">
        <f t="shared" si="2"/>
        <v>1</v>
      </c>
      <c r="N4" s="12">
        <v>2</v>
      </c>
      <c r="O4" s="13">
        <v>1</v>
      </c>
      <c r="P4" s="26">
        <f t="shared" si="3"/>
        <v>3</v>
      </c>
      <c r="Q4" s="12">
        <v>0</v>
      </c>
      <c r="R4" s="13">
        <v>0</v>
      </c>
      <c r="S4" s="26">
        <f t="shared" si="4"/>
        <v>0</v>
      </c>
      <c r="T4" s="12">
        <v>1</v>
      </c>
      <c r="U4" s="13">
        <v>3</v>
      </c>
      <c r="V4" s="26">
        <f t="shared" si="5"/>
        <v>4</v>
      </c>
      <c r="W4" s="12">
        <v>0</v>
      </c>
      <c r="X4" s="13">
        <v>0</v>
      </c>
      <c r="Y4" s="26">
        <f t="shared" si="6"/>
        <v>0</v>
      </c>
      <c r="Z4" s="12">
        <v>0</v>
      </c>
      <c r="AA4" s="13">
        <v>2</v>
      </c>
      <c r="AB4" s="26">
        <f t="shared" si="7"/>
        <v>2</v>
      </c>
      <c r="AC4" s="13">
        <v>0</v>
      </c>
      <c r="AD4" s="13">
        <v>0</v>
      </c>
      <c r="AE4" s="44">
        <f t="shared" si="8"/>
        <v>0</v>
      </c>
      <c r="AF4" s="12">
        <v>0</v>
      </c>
      <c r="AG4" s="13">
        <v>0</v>
      </c>
      <c r="AH4" s="26">
        <f t="shared" si="9"/>
        <v>0</v>
      </c>
      <c r="AI4" s="13">
        <v>0</v>
      </c>
      <c r="AJ4" s="13">
        <v>0</v>
      </c>
      <c r="AK4" s="26">
        <f t="shared" si="10"/>
        <v>0</v>
      </c>
    </row>
    <row r="5" spans="1:37" ht="12.75">
      <c r="A5" s="2" t="s">
        <v>12</v>
      </c>
      <c r="B5" s="12">
        <v>2</v>
      </c>
      <c r="C5" s="13">
        <v>0</v>
      </c>
      <c r="D5" s="26">
        <f t="shared" si="0"/>
        <v>2</v>
      </c>
      <c r="E5" s="13">
        <v>3</v>
      </c>
      <c r="F5" s="13">
        <v>4</v>
      </c>
      <c r="G5" s="44">
        <f>E5+F5</f>
        <v>7</v>
      </c>
      <c r="H5" s="12">
        <v>1</v>
      </c>
      <c r="I5" s="13">
        <v>0</v>
      </c>
      <c r="J5" s="26">
        <f t="shared" si="1"/>
        <v>1</v>
      </c>
      <c r="K5" s="12">
        <v>2</v>
      </c>
      <c r="L5" s="13">
        <v>3</v>
      </c>
      <c r="M5" s="26">
        <f t="shared" si="2"/>
        <v>5</v>
      </c>
      <c r="N5" s="12">
        <v>2</v>
      </c>
      <c r="O5" s="13">
        <v>0</v>
      </c>
      <c r="P5" s="26">
        <f t="shared" si="3"/>
        <v>2</v>
      </c>
      <c r="Q5" s="12">
        <v>2</v>
      </c>
      <c r="R5" s="13">
        <v>2</v>
      </c>
      <c r="S5" s="26">
        <f t="shared" si="4"/>
        <v>4</v>
      </c>
      <c r="T5" s="12">
        <v>1</v>
      </c>
      <c r="U5" s="13">
        <v>1</v>
      </c>
      <c r="V5" s="26">
        <f t="shared" si="5"/>
        <v>2</v>
      </c>
      <c r="W5" s="12">
        <v>1</v>
      </c>
      <c r="X5" s="13">
        <v>0</v>
      </c>
      <c r="Y5" s="26">
        <f t="shared" si="6"/>
        <v>1</v>
      </c>
      <c r="Z5" s="12">
        <v>2</v>
      </c>
      <c r="AA5" s="13">
        <v>0</v>
      </c>
      <c r="AB5" s="26">
        <f t="shared" si="7"/>
        <v>2</v>
      </c>
      <c r="AC5" s="13">
        <v>3</v>
      </c>
      <c r="AD5" s="13">
        <v>0</v>
      </c>
      <c r="AE5" s="44">
        <f t="shared" si="8"/>
        <v>3</v>
      </c>
      <c r="AF5" s="12">
        <v>0</v>
      </c>
      <c r="AG5" s="13">
        <v>0</v>
      </c>
      <c r="AH5" s="26">
        <f t="shared" si="9"/>
        <v>0</v>
      </c>
      <c r="AI5" s="13">
        <v>1</v>
      </c>
      <c r="AJ5" s="13">
        <v>0</v>
      </c>
      <c r="AK5" s="26">
        <f t="shared" si="10"/>
        <v>1</v>
      </c>
    </row>
    <row r="6" spans="1:37" ht="12.75">
      <c r="A6" s="2" t="s">
        <v>13</v>
      </c>
      <c r="B6" s="12">
        <v>2</v>
      </c>
      <c r="C6" s="13">
        <v>1</v>
      </c>
      <c r="D6" s="26">
        <f t="shared" si="0"/>
        <v>3</v>
      </c>
      <c r="E6" s="13">
        <v>0</v>
      </c>
      <c r="F6" s="13">
        <v>2</v>
      </c>
      <c r="G6" s="44">
        <f>E6+F6</f>
        <v>2</v>
      </c>
      <c r="H6" s="12">
        <v>1</v>
      </c>
      <c r="I6" s="13">
        <v>1</v>
      </c>
      <c r="J6" s="26">
        <f t="shared" si="1"/>
        <v>2</v>
      </c>
      <c r="K6" s="12">
        <v>0</v>
      </c>
      <c r="L6" s="13">
        <v>0</v>
      </c>
      <c r="M6" s="26">
        <f t="shared" si="2"/>
        <v>0</v>
      </c>
      <c r="N6" s="12">
        <v>0</v>
      </c>
      <c r="O6" s="13">
        <v>0</v>
      </c>
      <c r="P6" s="26">
        <f t="shared" si="3"/>
        <v>0</v>
      </c>
      <c r="Q6" s="12">
        <v>5</v>
      </c>
      <c r="R6" s="13">
        <v>4</v>
      </c>
      <c r="S6" s="26">
        <f t="shared" si="4"/>
        <v>9</v>
      </c>
      <c r="T6" s="12">
        <v>1</v>
      </c>
      <c r="U6" s="13">
        <v>0</v>
      </c>
      <c r="V6" s="26">
        <f t="shared" si="5"/>
        <v>1</v>
      </c>
      <c r="W6" s="12">
        <v>1</v>
      </c>
      <c r="X6" s="13">
        <v>1</v>
      </c>
      <c r="Y6" s="26">
        <f t="shared" si="6"/>
        <v>2</v>
      </c>
      <c r="Z6" s="12">
        <v>2</v>
      </c>
      <c r="AA6" s="13">
        <v>3</v>
      </c>
      <c r="AB6" s="26">
        <f t="shared" si="7"/>
        <v>5</v>
      </c>
      <c r="AC6" s="13">
        <v>3</v>
      </c>
      <c r="AD6" s="13">
        <v>4</v>
      </c>
      <c r="AE6" s="44">
        <f t="shared" si="8"/>
        <v>7</v>
      </c>
      <c r="AF6" s="12">
        <v>1</v>
      </c>
      <c r="AG6" s="13">
        <v>3</v>
      </c>
      <c r="AH6" s="26">
        <f t="shared" si="9"/>
        <v>4</v>
      </c>
      <c r="AI6" s="13">
        <v>0</v>
      </c>
      <c r="AJ6" s="13">
        <v>1</v>
      </c>
      <c r="AK6" s="26">
        <f t="shared" si="10"/>
        <v>1</v>
      </c>
    </row>
    <row r="7" spans="1:37" ht="12.75">
      <c r="A7" s="2" t="s">
        <v>14</v>
      </c>
      <c r="B7" s="12">
        <v>2</v>
      </c>
      <c r="C7" s="13">
        <v>1</v>
      </c>
      <c r="D7" s="26">
        <f t="shared" si="0"/>
        <v>3</v>
      </c>
      <c r="E7" s="13">
        <v>0</v>
      </c>
      <c r="F7" s="13">
        <v>0</v>
      </c>
      <c r="G7" s="44">
        <f>F7+E7</f>
        <v>0</v>
      </c>
      <c r="H7" s="12">
        <v>6</v>
      </c>
      <c r="I7" s="13">
        <v>3</v>
      </c>
      <c r="J7" s="26">
        <f t="shared" si="1"/>
        <v>9</v>
      </c>
      <c r="K7" s="12">
        <v>2</v>
      </c>
      <c r="L7" s="13">
        <v>0</v>
      </c>
      <c r="M7" s="26">
        <f t="shared" si="2"/>
        <v>2</v>
      </c>
      <c r="N7" s="12">
        <v>0</v>
      </c>
      <c r="O7" s="13">
        <v>0</v>
      </c>
      <c r="P7" s="26">
        <f t="shared" si="3"/>
        <v>0</v>
      </c>
      <c r="Q7" s="12">
        <v>0</v>
      </c>
      <c r="R7" s="13">
        <v>0</v>
      </c>
      <c r="S7" s="26">
        <f t="shared" si="4"/>
        <v>0</v>
      </c>
      <c r="T7" s="12">
        <v>0</v>
      </c>
      <c r="U7" s="13">
        <v>0</v>
      </c>
      <c r="V7" s="26">
        <f t="shared" si="5"/>
        <v>0</v>
      </c>
      <c r="W7" s="12">
        <v>0</v>
      </c>
      <c r="X7" s="13">
        <v>0</v>
      </c>
      <c r="Y7" s="26">
        <f t="shared" si="6"/>
        <v>0</v>
      </c>
      <c r="Z7" s="12">
        <v>3</v>
      </c>
      <c r="AA7" s="13">
        <v>3</v>
      </c>
      <c r="AB7" s="26">
        <f t="shared" si="7"/>
        <v>6</v>
      </c>
      <c r="AC7" s="13">
        <v>0</v>
      </c>
      <c r="AD7" s="13">
        <v>0</v>
      </c>
      <c r="AE7" s="44">
        <f t="shared" si="8"/>
        <v>0</v>
      </c>
      <c r="AF7" s="12">
        <v>0</v>
      </c>
      <c r="AG7" s="13">
        <v>3</v>
      </c>
      <c r="AH7" s="26">
        <f t="shared" si="9"/>
        <v>3</v>
      </c>
      <c r="AI7" s="13">
        <v>0</v>
      </c>
      <c r="AJ7" s="13">
        <v>1</v>
      </c>
      <c r="AK7" s="26">
        <f t="shared" si="10"/>
        <v>1</v>
      </c>
    </row>
    <row r="8" spans="1:37" s="73" customFormat="1" ht="43.5" customHeight="1">
      <c r="A8" s="74" t="s">
        <v>15</v>
      </c>
      <c r="B8" s="75">
        <f>B3+B4-B5+B6-B7</f>
        <v>1236</v>
      </c>
      <c r="C8" s="76">
        <f>C3+C4-C5+C6-C7</f>
        <v>1244</v>
      </c>
      <c r="D8" s="77">
        <f t="shared" si="0"/>
        <v>2480</v>
      </c>
      <c r="E8" s="76">
        <f>E3+E4-E5+E6-E7</f>
        <v>1233</v>
      </c>
      <c r="F8" s="76">
        <f>F3+F4-F5+F6-F7</f>
        <v>1242</v>
      </c>
      <c r="G8" s="78">
        <f>E8+F8</f>
        <v>2475</v>
      </c>
      <c r="H8" s="75">
        <f>H3+H4-H5+H6-H7</f>
        <v>1227</v>
      </c>
      <c r="I8" s="76">
        <f>I3+I4-I5+I6-I7</f>
        <v>1240</v>
      </c>
      <c r="J8" s="77">
        <f t="shared" si="1"/>
        <v>2467</v>
      </c>
      <c r="K8" s="75">
        <f>K3+K4-K5+K6-K7</f>
        <v>1223</v>
      </c>
      <c r="L8" s="76">
        <f>L3+L4-L5+L6-L7</f>
        <v>1238</v>
      </c>
      <c r="M8" s="77">
        <f t="shared" si="2"/>
        <v>2461</v>
      </c>
      <c r="N8" s="75">
        <f>N3+N4-N5+N6-N7</f>
        <v>1223</v>
      </c>
      <c r="O8" s="76">
        <f>O3+O4-O5+O6-O7</f>
        <v>1239</v>
      </c>
      <c r="P8" s="77">
        <f t="shared" si="3"/>
        <v>2462</v>
      </c>
      <c r="Q8" s="75">
        <f>Q3+Q4-Q5+Q6-Q7</f>
        <v>1226</v>
      </c>
      <c r="R8" s="76">
        <f>R3+R4-R5+R6-R7</f>
        <v>1241</v>
      </c>
      <c r="S8" s="77">
        <f t="shared" si="4"/>
        <v>2467</v>
      </c>
      <c r="T8" s="75">
        <f>T3+T4-T5+T6-T7</f>
        <v>1227</v>
      </c>
      <c r="U8" s="76">
        <f>U3+U4-U5+U6-U7</f>
        <v>1243</v>
      </c>
      <c r="V8" s="77">
        <f t="shared" si="5"/>
        <v>2470</v>
      </c>
      <c r="W8" s="75">
        <f>W3+W4-W5+W6-W7</f>
        <v>1227</v>
      </c>
      <c r="X8" s="76">
        <f>X3+X4-X5+X6-X7</f>
        <v>1244</v>
      </c>
      <c r="Y8" s="77">
        <f t="shared" si="6"/>
        <v>2471</v>
      </c>
      <c r="Z8" s="75">
        <f>Z3+Z4-Z5+Z6-Z7</f>
        <v>1224</v>
      </c>
      <c r="AA8" s="76">
        <f>AA3+AA4-AA5+AA6-AA7</f>
        <v>1246</v>
      </c>
      <c r="AB8" s="77">
        <f t="shared" si="7"/>
        <v>2470</v>
      </c>
      <c r="AC8" s="76">
        <f>AC3+AC4-AC5+AC6-AC7</f>
        <v>1224</v>
      </c>
      <c r="AD8" s="76">
        <f>AD3+AD4-AD5+AD6-AD7</f>
        <v>1250</v>
      </c>
      <c r="AE8" s="78">
        <f t="shared" si="8"/>
        <v>2474</v>
      </c>
      <c r="AF8" s="75">
        <f>AF3+AF4-AF5+AF6-AF7</f>
        <v>1225</v>
      </c>
      <c r="AG8" s="76">
        <f>AG3+AG4-AG5+AG6-AG7</f>
        <v>1250</v>
      </c>
      <c r="AH8" s="77">
        <f t="shared" si="9"/>
        <v>2475</v>
      </c>
      <c r="AI8" s="76">
        <f>AI3+AI4-AI5+AI6-AI7</f>
        <v>1224</v>
      </c>
      <c r="AJ8" s="76">
        <f>AJ3+AJ4-AJ5+AJ6-AJ7</f>
        <v>1250</v>
      </c>
      <c r="AK8" s="77">
        <f t="shared" si="10"/>
        <v>2474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s="11" customFormat="1" ht="30" customHeight="1">
      <c r="A10" s="79" t="s">
        <v>21</v>
      </c>
      <c r="B10" s="80">
        <f>B8-B3</f>
        <v>-1</v>
      </c>
      <c r="C10" s="81">
        <f>C8-C3</f>
        <v>0</v>
      </c>
      <c r="D10" s="82">
        <f>C10+B10</f>
        <v>-1</v>
      </c>
      <c r="E10" s="81">
        <f>E8-E3</f>
        <v>-3</v>
      </c>
      <c r="F10" s="81">
        <f>F8-F3</f>
        <v>-2</v>
      </c>
      <c r="G10" s="83">
        <f>F10+E10</f>
        <v>-5</v>
      </c>
      <c r="H10" s="80">
        <f>H8-H3</f>
        <v>-6</v>
      </c>
      <c r="I10" s="81">
        <f>I8-I3</f>
        <v>-2</v>
      </c>
      <c r="J10" s="82">
        <f>I10+H10</f>
        <v>-8</v>
      </c>
      <c r="K10" s="80">
        <f>K8-K3</f>
        <v>-4</v>
      </c>
      <c r="L10" s="81">
        <f>L8-L3</f>
        <v>-2</v>
      </c>
      <c r="M10" s="82">
        <f>L10+K10</f>
        <v>-6</v>
      </c>
      <c r="N10" s="80">
        <f>N8-N3</f>
        <v>0</v>
      </c>
      <c r="O10" s="81">
        <f>O8-O3</f>
        <v>1</v>
      </c>
      <c r="P10" s="82">
        <f>O10+N10</f>
        <v>1</v>
      </c>
      <c r="Q10" s="80">
        <f>Q8-Q3</f>
        <v>3</v>
      </c>
      <c r="R10" s="81">
        <f>R8-R3</f>
        <v>2</v>
      </c>
      <c r="S10" s="82">
        <f>R10+Q10</f>
        <v>5</v>
      </c>
      <c r="T10" s="80">
        <f>T8-T3</f>
        <v>1</v>
      </c>
      <c r="U10" s="81">
        <f>U8-U3</f>
        <v>2</v>
      </c>
      <c r="V10" s="82">
        <f>U10+T10</f>
        <v>3</v>
      </c>
      <c r="W10" s="80">
        <f>W8-W3</f>
        <v>0</v>
      </c>
      <c r="X10" s="81">
        <f>X8-X3</f>
        <v>1</v>
      </c>
      <c r="Y10" s="82">
        <f>X10+W10</f>
        <v>1</v>
      </c>
      <c r="Z10" s="80">
        <f>Z8-Z3</f>
        <v>-3</v>
      </c>
      <c r="AA10" s="81">
        <f>AA8-AA3</f>
        <v>2</v>
      </c>
      <c r="AB10" s="82">
        <f>AA10+Z10</f>
        <v>-1</v>
      </c>
      <c r="AC10" s="81">
        <f>AC8-AC3</f>
        <v>0</v>
      </c>
      <c r="AD10" s="81">
        <f>AD8-AD3</f>
        <v>4</v>
      </c>
      <c r="AE10" s="83">
        <f>AD10+AC10</f>
        <v>4</v>
      </c>
      <c r="AF10" s="80">
        <f>AF8-AF3</f>
        <v>1</v>
      </c>
      <c r="AG10" s="81">
        <f>AG8-AG3</f>
        <v>0</v>
      </c>
      <c r="AH10" s="82">
        <f>AG10+AF10</f>
        <v>1</v>
      </c>
      <c r="AI10" s="81">
        <f>AI8-AI3</f>
        <v>-1</v>
      </c>
      <c r="AJ10" s="81">
        <f>AJ8-AJ3</f>
        <v>0</v>
      </c>
      <c r="AK10" s="82">
        <f>AJ10+AI10</f>
        <v>-1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1.006472491909385</v>
      </c>
      <c r="D12" s="30"/>
      <c r="E12" s="41">
        <f>1</f>
        <v>1</v>
      </c>
      <c r="F12" s="41">
        <f>F8/E8</f>
        <v>1.0072992700729928</v>
      </c>
      <c r="G12" s="42"/>
      <c r="H12" s="40">
        <f>1</f>
        <v>1</v>
      </c>
      <c r="I12" s="41">
        <f>I8/H8</f>
        <v>1.0105949470252649</v>
      </c>
      <c r="J12" s="30"/>
      <c r="K12" s="40">
        <f>1</f>
        <v>1</v>
      </c>
      <c r="L12" s="41">
        <f>L8/K8</f>
        <v>1.0122649223221587</v>
      </c>
      <c r="M12" s="30"/>
      <c r="N12" s="40">
        <f>1</f>
        <v>1</v>
      </c>
      <c r="O12" s="41">
        <f>O8/N8</f>
        <v>1.0130825838103026</v>
      </c>
      <c r="P12" s="30"/>
      <c r="Q12" s="40">
        <f>1</f>
        <v>1</v>
      </c>
      <c r="R12" s="41">
        <f>R8/Q8</f>
        <v>1.0122349102773247</v>
      </c>
      <c r="S12" s="30"/>
      <c r="T12" s="40">
        <f>1</f>
        <v>1</v>
      </c>
      <c r="U12" s="41">
        <f>U8/T8</f>
        <v>1.013039934800326</v>
      </c>
      <c r="V12" s="30"/>
      <c r="W12" s="40">
        <f>1</f>
        <v>1</v>
      </c>
      <c r="X12" s="41">
        <f>X8/W8</f>
        <v>1.0138549307253464</v>
      </c>
      <c r="Y12" s="30"/>
      <c r="Z12" s="40">
        <f>1</f>
        <v>1</v>
      </c>
      <c r="AA12" s="41">
        <f>AA8/Z8</f>
        <v>1.0179738562091503</v>
      </c>
      <c r="AB12" s="30"/>
      <c r="AC12" s="41">
        <f>1</f>
        <v>1</v>
      </c>
      <c r="AD12" s="41">
        <f>AD8/AC8</f>
        <v>1.0212418300653594</v>
      </c>
      <c r="AE12" s="42"/>
      <c r="AF12" s="40">
        <f>1</f>
        <v>1</v>
      </c>
      <c r="AG12" s="41">
        <f>AG8/AF8</f>
        <v>1.0204081632653061</v>
      </c>
      <c r="AH12" s="30"/>
      <c r="AI12" s="41">
        <f>1</f>
        <v>1</v>
      </c>
      <c r="AJ12" s="41">
        <f>AJ8/AI8</f>
        <v>1.0212418300653594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I13" s="108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1" ref="E14:AK14">E8/B8</f>
        <v>0.9975728155339806</v>
      </c>
      <c r="F14" s="46">
        <f t="shared" si="11"/>
        <v>0.9983922829581994</v>
      </c>
      <c r="G14" s="47">
        <f t="shared" si="11"/>
        <v>0.9979838709677419</v>
      </c>
      <c r="H14" s="48">
        <f t="shared" si="11"/>
        <v>0.9951338199513382</v>
      </c>
      <c r="I14" s="46">
        <f t="shared" si="11"/>
        <v>0.998389694041868</v>
      </c>
      <c r="J14" s="49">
        <f t="shared" si="11"/>
        <v>0.9967676767676767</v>
      </c>
      <c r="K14" s="48">
        <f t="shared" si="11"/>
        <v>0.9967400162999185</v>
      </c>
      <c r="L14" s="46">
        <f t="shared" si="11"/>
        <v>0.9983870967741936</v>
      </c>
      <c r="M14" s="49">
        <f t="shared" si="11"/>
        <v>0.9975678962302391</v>
      </c>
      <c r="N14" s="48">
        <f t="shared" si="11"/>
        <v>1</v>
      </c>
      <c r="O14" s="46">
        <f t="shared" si="11"/>
        <v>1.0008077544426495</v>
      </c>
      <c r="P14" s="49">
        <f t="shared" si="11"/>
        <v>1.0004063388866316</v>
      </c>
      <c r="Q14" s="48">
        <f t="shared" si="11"/>
        <v>1.0024529844644317</v>
      </c>
      <c r="R14" s="46">
        <f t="shared" si="11"/>
        <v>1.0016142050040355</v>
      </c>
      <c r="S14" s="49">
        <f t="shared" si="11"/>
        <v>1.0020308692120228</v>
      </c>
      <c r="T14" s="48">
        <f t="shared" si="11"/>
        <v>1.000815660685155</v>
      </c>
      <c r="U14" s="46">
        <f t="shared" si="11"/>
        <v>1.0016116035455278</v>
      </c>
      <c r="V14" s="49">
        <f t="shared" si="11"/>
        <v>1.0012160518848805</v>
      </c>
      <c r="W14" s="48">
        <f t="shared" si="11"/>
        <v>1</v>
      </c>
      <c r="X14" s="46">
        <f t="shared" si="11"/>
        <v>1.000804505229284</v>
      </c>
      <c r="Y14" s="49">
        <f t="shared" si="11"/>
        <v>1.0004048582995952</v>
      </c>
      <c r="Z14" s="48">
        <f t="shared" si="11"/>
        <v>0.9975550122249389</v>
      </c>
      <c r="AA14" s="46">
        <f t="shared" si="11"/>
        <v>1.0016077170418007</v>
      </c>
      <c r="AB14" s="49">
        <f t="shared" si="11"/>
        <v>0.9995953055443141</v>
      </c>
      <c r="AC14" s="46">
        <f t="shared" si="11"/>
        <v>1</v>
      </c>
      <c r="AD14" s="46">
        <f t="shared" si="11"/>
        <v>1.0032102728731942</v>
      </c>
      <c r="AE14" s="47">
        <f t="shared" si="11"/>
        <v>1.0016194331983805</v>
      </c>
      <c r="AF14" s="48">
        <f t="shared" si="11"/>
        <v>1.0008169934640523</v>
      </c>
      <c r="AG14" s="46">
        <f t="shared" si="11"/>
        <v>1</v>
      </c>
      <c r="AH14" s="49">
        <f t="shared" si="11"/>
        <v>1.0004042037186742</v>
      </c>
      <c r="AI14" s="46">
        <f t="shared" si="11"/>
        <v>0.9991836734693877</v>
      </c>
      <c r="AJ14" s="46">
        <f t="shared" si="11"/>
        <v>1</v>
      </c>
      <c r="AK14" s="49">
        <f t="shared" si="11"/>
        <v>0.9995959595959596</v>
      </c>
    </row>
    <row r="15" spans="1:37" ht="27.75" customHeight="1" thickBot="1">
      <c r="A15" s="85"/>
      <c r="D15" s="18"/>
      <c r="E15" s="86"/>
      <c r="F15" s="86"/>
      <c r="G15" s="87"/>
      <c r="H15" s="86"/>
      <c r="I15" s="86"/>
      <c r="J15" s="87"/>
      <c r="K15" s="86"/>
      <c r="L15" s="86"/>
      <c r="M15" s="87"/>
      <c r="N15" s="86"/>
      <c r="O15" s="86"/>
      <c r="P15" s="87"/>
      <c r="Q15" s="86"/>
      <c r="R15" s="86"/>
      <c r="S15" s="87"/>
      <c r="T15" s="86"/>
      <c r="U15" s="86"/>
      <c r="V15" s="87"/>
      <c r="W15" s="86"/>
      <c r="X15" s="86"/>
      <c r="Y15" s="87"/>
      <c r="Z15" s="86"/>
      <c r="AA15" s="86"/>
      <c r="AB15" s="87"/>
      <c r="AC15" s="86"/>
      <c r="AD15" s="86"/>
      <c r="AE15" s="87"/>
      <c r="AF15" s="86"/>
      <c r="AG15" s="86"/>
      <c r="AH15" s="87"/>
      <c r="AI15" s="86"/>
      <c r="AJ15" s="86"/>
      <c r="AK15" s="87"/>
    </row>
    <row r="16" spans="1:34" ht="27" customHeight="1">
      <c r="A16" s="199" t="s">
        <v>26</v>
      </c>
      <c r="B16" s="200"/>
      <c r="C16" s="200"/>
      <c r="D16" s="200"/>
      <c r="E16" s="200"/>
      <c r="F16" s="200"/>
      <c r="G16" s="201"/>
      <c r="J16" s="18"/>
      <c r="M16" s="18"/>
      <c r="P16" s="18"/>
      <c r="S16" s="18"/>
      <c r="V16" s="18"/>
      <c r="Y16" s="18"/>
      <c r="AB16" s="18"/>
      <c r="AE16" s="18"/>
      <c r="AH16" s="18"/>
    </row>
    <row r="17" spans="1:34" ht="12.75">
      <c r="A17" s="202"/>
      <c r="B17" s="203"/>
      <c r="C17" s="203"/>
      <c r="D17" s="203"/>
      <c r="E17" s="88" t="s">
        <v>16</v>
      </c>
      <c r="F17" s="88" t="s">
        <v>17</v>
      </c>
      <c r="G17" s="104" t="s">
        <v>19</v>
      </c>
      <c r="J17" s="18"/>
      <c r="M17" s="18"/>
      <c r="P17" s="18"/>
      <c r="S17" s="18"/>
      <c r="V17" s="18"/>
      <c r="Y17" s="18"/>
      <c r="AB17" s="18"/>
      <c r="AE17" s="18"/>
      <c r="AH17" s="18"/>
    </row>
    <row r="18" spans="1:34" ht="12.75">
      <c r="A18" s="195" t="s">
        <v>11</v>
      </c>
      <c r="B18" s="196"/>
      <c r="C18" s="196"/>
      <c r="D18" s="196"/>
      <c r="E18" s="89">
        <f aca="true" t="shared" si="12" ref="E18:F21">SUM(B4+E4+H4+K4+N4+Q4+T4+W4+Z4+AC4+AF4+AI4)</f>
        <v>4</v>
      </c>
      <c r="F18" s="89">
        <f t="shared" si="12"/>
        <v>7</v>
      </c>
      <c r="G18" s="105">
        <f>SUM(E18:F18)</f>
        <v>11</v>
      </c>
      <c r="J18" s="18"/>
      <c r="M18" s="18"/>
      <c r="P18" s="18"/>
      <c r="S18" s="18"/>
      <c r="V18" s="18"/>
      <c r="Y18" s="18"/>
      <c r="AB18" s="18"/>
      <c r="AE18" s="18"/>
      <c r="AH18" s="18"/>
    </row>
    <row r="19" spans="1:34" ht="12.75">
      <c r="A19" s="195" t="s">
        <v>12</v>
      </c>
      <c r="B19" s="196"/>
      <c r="C19" s="196"/>
      <c r="D19" s="196"/>
      <c r="E19" s="89">
        <f t="shared" si="12"/>
        <v>20</v>
      </c>
      <c r="F19" s="89">
        <f t="shared" si="12"/>
        <v>10</v>
      </c>
      <c r="G19" s="105">
        <f>SUM(E19:F19)</f>
        <v>30</v>
      </c>
      <c r="J19" s="18"/>
      <c r="M19" s="18"/>
      <c r="P19" s="18"/>
      <c r="S19" s="18"/>
      <c r="V19" s="18"/>
      <c r="Y19" s="18"/>
      <c r="AB19" s="18"/>
      <c r="AE19" s="18"/>
      <c r="AH19" s="18"/>
    </row>
    <row r="20" spans="1:34" ht="12.75">
      <c r="A20" s="195" t="s">
        <v>13</v>
      </c>
      <c r="B20" s="196"/>
      <c r="C20" s="196"/>
      <c r="D20" s="196"/>
      <c r="E20" s="89">
        <f t="shared" si="12"/>
        <v>16</v>
      </c>
      <c r="F20" s="89">
        <f t="shared" si="12"/>
        <v>20</v>
      </c>
      <c r="G20" s="105">
        <f>SUM(F20+E20)</f>
        <v>36</v>
      </c>
      <c r="J20" s="18"/>
      <c r="M20" s="18"/>
      <c r="P20" s="18"/>
      <c r="S20" s="18"/>
      <c r="V20" s="18"/>
      <c r="Y20" s="18"/>
      <c r="AB20" s="18"/>
      <c r="AE20" s="18"/>
      <c r="AH20" s="18"/>
    </row>
    <row r="21" spans="1:34" ht="13.5" thickBot="1">
      <c r="A21" s="197" t="s">
        <v>14</v>
      </c>
      <c r="B21" s="198"/>
      <c r="C21" s="198"/>
      <c r="D21" s="198"/>
      <c r="E21" s="106">
        <f t="shared" si="12"/>
        <v>13</v>
      </c>
      <c r="F21" s="106">
        <f t="shared" si="12"/>
        <v>11</v>
      </c>
      <c r="G21" s="107">
        <f>SUM(E21:F21)</f>
        <v>24</v>
      </c>
      <c r="J21" s="18"/>
      <c r="M21" s="18"/>
      <c r="P21" s="18"/>
      <c r="S21" s="18"/>
      <c r="V21" s="18"/>
      <c r="Y21" s="18"/>
      <c r="AB21" s="18"/>
      <c r="AE21" s="18"/>
      <c r="AH21" s="18"/>
    </row>
    <row r="22" spans="1:34" ht="12.75">
      <c r="A22" s="90"/>
      <c r="B22" s="90"/>
      <c r="C22" s="90"/>
      <c r="D22" s="90"/>
      <c r="E22" s="103"/>
      <c r="F22" s="103"/>
      <c r="G22" s="84"/>
      <c r="J22" s="18"/>
      <c r="M22" s="18"/>
      <c r="P22" s="18"/>
      <c r="S22" s="18"/>
      <c r="V22" s="18"/>
      <c r="Y22" s="18"/>
      <c r="AB22" s="18"/>
      <c r="AE22" s="18"/>
      <c r="AH22" s="18"/>
    </row>
    <row r="23" spans="1:34" ht="12.75">
      <c r="A23" s="90"/>
      <c r="B23" s="90"/>
      <c r="C23" s="90"/>
      <c r="D23" s="90"/>
      <c r="E23" s="103"/>
      <c r="F23" s="103"/>
      <c r="G23" s="84"/>
      <c r="J23" s="18"/>
      <c r="M23" s="18"/>
      <c r="P23" s="18"/>
      <c r="S23" s="18"/>
      <c r="V23" s="18"/>
      <c r="Y23" s="18"/>
      <c r="AB23" s="18"/>
      <c r="AE23" s="18"/>
      <c r="AH23" s="18"/>
    </row>
    <row r="24" spans="1:34" ht="12.75">
      <c r="A24" s="90"/>
      <c r="B24" s="90"/>
      <c r="C24" s="90"/>
      <c r="D24" s="90"/>
      <c r="E24" s="103"/>
      <c r="F24" s="103"/>
      <c r="G24" s="84"/>
      <c r="J24" s="18"/>
      <c r="M24" s="18"/>
      <c r="P24" s="18"/>
      <c r="S24" s="18"/>
      <c r="V24" s="18"/>
      <c r="Y24" s="18"/>
      <c r="AB24" s="18"/>
      <c r="AE24" s="18"/>
      <c r="AH24" s="18"/>
    </row>
    <row r="25" spans="1:34" ht="12.75">
      <c r="A25" s="90"/>
      <c r="B25" s="90"/>
      <c r="C25" s="90"/>
      <c r="D25" s="90"/>
      <c r="E25" s="103"/>
      <c r="F25" s="103"/>
      <c r="G25" s="84"/>
      <c r="J25" s="18"/>
      <c r="M25" s="18"/>
      <c r="P25" s="18"/>
      <c r="S25" s="18"/>
      <c r="V25" s="18"/>
      <c r="Y25" s="18"/>
      <c r="AB25" s="18"/>
      <c r="AE25" s="18"/>
      <c r="AH25" s="18"/>
    </row>
    <row r="26" spans="1:34" ht="12.75">
      <c r="A26" s="90"/>
      <c r="B26" s="90"/>
      <c r="C26" s="90"/>
      <c r="D26" s="90"/>
      <c r="E26" s="103"/>
      <c r="F26" s="103"/>
      <c r="G26" s="84"/>
      <c r="J26" s="18"/>
      <c r="M26" s="18"/>
      <c r="P26" s="18"/>
      <c r="S26" s="18"/>
      <c r="V26" s="18"/>
      <c r="Y26" s="18"/>
      <c r="AB26" s="18"/>
      <c r="AE26" s="18"/>
      <c r="AH26" s="18"/>
    </row>
    <row r="27" spans="4:37" ht="13.5" thickBot="1">
      <c r="D27" s="18"/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93" t="s">
        <v>24</v>
      </c>
      <c r="B28" s="94" t="s">
        <v>16</v>
      </c>
      <c r="C28" s="95" t="s">
        <v>17</v>
      </c>
      <c r="D28" s="96" t="s">
        <v>19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97" t="s">
        <v>0</v>
      </c>
      <c r="B29" s="91">
        <f>SUM(B8)</f>
        <v>1236</v>
      </c>
      <c r="C29" s="92">
        <f>C8</f>
        <v>1244</v>
      </c>
      <c r="D29" s="98">
        <f>D8</f>
        <v>2480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97" t="s">
        <v>1</v>
      </c>
      <c r="B30" s="91">
        <f>E8</f>
        <v>1233</v>
      </c>
      <c r="C30" s="92">
        <f>F8</f>
        <v>1242</v>
      </c>
      <c r="D30" s="98">
        <f>G8</f>
        <v>2475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1:37" ht="12.75">
      <c r="A31" s="97" t="s">
        <v>2</v>
      </c>
      <c r="B31" s="91">
        <f>H8</f>
        <v>1227</v>
      </c>
      <c r="C31" s="92">
        <f>I8</f>
        <v>1240</v>
      </c>
      <c r="D31" s="98">
        <f aca="true" t="shared" si="13" ref="D31:D40">B31+C31</f>
        <v>2467</v>
      </c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1:37" ht="12.75">
      <c r="A32" s="97" t="s">
        <v>3</v>
      </c>
      <c r="B32" s="91">
        <f>K8</f>
        <v>1223</v>
      </c>
      <c r="C32" s="92">
        <f>L8</f>
        <v>1238</v>
      </c>
      <c r="D32" s="98">
        <f t="shared" si="13"/>
        <v>2461</v>
      </c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1:37" ht="12.75">
      <c r="A33" s="97" t="s">
        <v>4</v>
      </c>
      <c r="B33" s="91">
        <f>N8</f>
        <v>1223</v>
      </c>
      <c r="C33" s="92">
        <f>O8</f>
        <v>1239</v>
      </c>
      <c r="D33" s="98">
        <f t="shared" si="13"/>
        <v>2462</v>
      </c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1:37" ht="12.75">
      <c r="A34" s="97" t="s">
        <v>5</v>
      </c>
      <c r="B34" s="91">
        <f>Q8</f>
        <v>1226</v>
      </c>
      <c r="C34" s="92">
        <f>R8</f>
        <v>1241</v>
      </c>
      <c r="D34" s="98">
        <f t="shared" si="13"/>
        <v>2467</v>
      </c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1:37" ht="12.75">
      <c r="A35" s="97" t="s">
        <v>20</v>
      </c>
      <c r="B35" s="91">
        <f>T8</f>
        <v>1227</v>
      </c>
      <c r="C35" s="92">
        <f>U8</f>
        <v>1243</v>
      </c>
      <c r="D35" s="98">
        <f t="shared" si="13"/>
        <v>2470</v>
      </c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1:37" ht="12.75">
      <c r="A36" s="97" t="s">
        <v>6</v>
      </c>
      <c r="B36" s="91">
        <f>W8</f>
        <v>1227</v>
      </c>
      <c r="C36" s="92">
        <f>X8</f>
        <v>1244</v>
      </c>
      <c r="D36" s="98">
        <f t="shared" si="13"/>
        <v>2471</v>
      </c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2.75">
      <c r="A37" s="97" t="s">
        <v>7</v>
      </c>
      <c r="B37" s="91">
        <f>Z8</f>
        <v>1224</v>
      </c>
      <c r="C37" s="92">
        <f>AA8</f>
        <v>1246</v>
      </c>
      <c r="D37" s="98">
        <f t="shared" si="13"/>
        <v>2470</v>
      </c>
      <c r="G37" s="18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97" t="s">
        <v>8</v>
      </c>
      <c r="B38" s="91">
        <f>AC8</f>
        <v>1224</v>
      </c>
      <c r="C38" s="92">
        <f>AD8</f>
        <v>1250</v>
      </c>
      <c r="D38" s="98">
        <f t="shared" si="13"/>
        <v>2474</v>
      </c>
      <c r="G38" s="18"/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37" ht="12.75">
      <c r="A39" s="97" t="s">
        <v>9</v>
      </c>
      <c r="B39" s="91">
        <f>AF8</f>
        <v>1225</v>
      </c>
      <c r="C39" s="92">
        <f>AG8</f>
        <v>1250</v>
      </c>
      <c r="D39" s="98">
        <f t="shared" si="13"/>
        <v>2475</v>
      </c>
      <c r="G39" s="18"/>
      <c r="J39" s="18"/>
      <c r="M39" s="18"/>
      <c r="P39" s="18"/>
      <c r="S39" s="18"/>
      <c r="V39" s="18"/>
      <c r="Y39" s="18"/>
      <c r="AB39" s="18"/>
      <c r="AE39" s="18"/>
      <c r="AH39" s="18"/>
      <c r="AK39" s="18"/>
    </row>
    <row r="40" spans="1:37" ht="13.5" thickBot="1">
      <c r="A40" s="99" t="s">
        <v>10</v>
      </c>
      <c r="B40" s="100">
        <f>AI8</f>
        <v>1224</v>
      </c>
      <c r="C40" s="101">
        <f>AJ8</f>
        <v>1250</v>
      </c>
      <c r="D40" s="102">
        <f t="shared" si="13"/>
        <v>2474</v>
      </c>
      <c r="G40" s="18"/>
      <c r="J40" s="18"/>
      <c r="M40" s="18"/>
      <c r="P40" s="18"/>
      <c r="S40" s="18"/>
      <c r="V40" s="18"/>
      <c r="Y40" s="18"/>
      <c r="AB40" s="18"/>
      <c r="AE40" s="18"/>
      <c r="AH40" s="18"/>
      <c r="AK40" s="18"/>
    </row>
    <row r="41" spans="4:37" ht="12.75">
      <c r="D41" s="18"/>
      <c r="G41" s="18"/>
      <c r="J41" s="18"/>
      <c r="M41" s="18"/>
      <c r="P41" s="18"/>
      <c r="S41" s="18"/>
      <c r="V41" s="18"/>
      <c r="Y41" s="18"/>
      <c r="AB41" s="18"/>
      <c r="AE41" s="18"/>
      <c r="AH41" s="18"/>
      <c r="AK41" s="18"/>
    </row>
    <row r="42" spans="4:37" ht="12.75">
      <c r="D42" s="18"/>
      <c r="G42" s="18"/>
      <c r="J42" s="18"/>
      <c r="M42" s="18"/>
      <c r="P42" s="18"/>
      <c r="S42" s="18"/>
      <c r="V42" s="18"/>
      <c r="Y42" s="18"/>
      <c r="AB42" s="18"/>
      <c r="AE42" s="18"/>
      <c r="AH42" s="18"/>
      <c r="AK42" s="18"/>
    </row>
    <row r="43" spans="4:37" ht="12.75">
      <c r="D43" s="18"/>
      <c r="G43" s="18"/>
      <c r="J43" s="18"/>
      <c r="M43" s="18"/>
      <c r="P43" s="18"/>
      <c r="S43" s="18"/>
      <c r="V43" s="18"/>
      <c r="Y43" s="18"/>
      <c r="AB43" s="18"/>
      <c r="AE43" s="18"/>
      <c r="AH43" s="18"/>
      <c r="AK43" s="18"/>
    </row>
    <row r="44" spans="4:37" ht="12.75">
      <c r="D44" s="18"/>
      <c r="G44" s="18"/>
      <c r="J44" s="18"/>
      <c r="M44" s="18"/>
      <c r="P44" s="18"/>
      <c r="S44" s="18"/>
      <c r="V44" s="18"/>
      <c r="Y44" s="18"/>
      <c r="AB44" s="18"/>
      <c r="AE44" s="18"/>
      <c r="AH44" s="18"/>
      <c r="AK44" s="18"/>
    </row>
    <row r="45" spans="4:37" ht="12.75">
      <c r="D45" s="18"/>
      <c r="G45" s="18"/>
      <c r="J45" s="18"/>
      <c r="M45" s="18"/>
      <c r="P45" s="18"/>
      <c r="S45" s="18"/>
      <c r="V45" s="18"/>
      <c r="Y45" s="18"/>
      <c r="AB45" s="18"/>
      <c r="AE45" s="18"/>
      <c r="AH45" s="18"/>
      <c r="AK45" s="18"/>
    </row>
    <row r="46" spans="4:37" ht="12.75">
      <c r="D46" s="18"/>
      <c r="G46" s="18"/>
      <c r="J46" s="18"/>
      <c r="M46" s="18"/>
      <c r="P46" s="18"/>
      <c r="S46" s="18"/>
      <c r="V46" s="18"/>
      <c r="Y46" s="18"/>
      <c r="AB46" s="18"/>
      <c r="AE46" s="18"/>
      <c r="AH46" s="18"/>
      <c r="AK46" s="18"/>
    </row>
    <row r="47" spans="4:37" ht="12.75">
      <c r="D47" s="18"/>
      <c r="G47" s="18"/>
      <c r="J47" s="18"/>
      <c r="M47" s="18"/>
      <c r="P47" s="18"/>
      <c r="S47" s="18"/>
      <c r="V47" s="18"/>
      <c r="Y47" s="18"/>
      <c r="AB47" s="18"/>
      <c r="AE47" s="18"/>
      <c r="AH47" s="18"/>
      <c r="AK47" s="18"/>
    </row>
    <row r="48" spans="4:37" ht="12.75">
      <c r="D48" s="18"/>
      <c r="G48" s="18"/>
      <c r="J48" s="18"/>
      <c r="M48" s="18"/>
      <c r="P48" s="18"/>
      <c r="S48" s="18"/>
      <c r="V48" s="18"/>
      <c r="Y48" s="18"/>
      <c r="AB48" s="18"/>
      <c r="AE48" s="18"/>
      <c r="AH48" s="18"/>
      <c r="AK48" s="18"/>
    </row>
  </sheetData>
  <sheetProtection/>
  <mergeCells count="18">
    <mergeCell ref="B1:D1"/>
    <mergeCell ref="E1:G1"/>
    <mergeCell ref="H1:J1"/>
    <mergeCell ref="K1:M1"/>
    <mergeCell ref="Z1:AB1"/>
    <mergeCell ref="AC1:AE1"/>
    <mergeCell ref="AF1:AH1"/>
    <mergeCell ref="AI1:AK1"/>
    <mergeCell ref="N1:P1"/>
    <mergeCell ref="Q1:S1"/>
    <mergeCell ref="T1:V1"/>
    <mergeCell ref="W1:Y1"/>
    <mergeCell ref="A21:D21"/>
    <mergeCell ref="A16:G16"/>
    <mergeCell ref="A17:D17"/>
    <mergeCell ref="A18:D18"/>
    <mergeCell ref="A19:D19"/>
    <mergeCell ref="A20:D20"/>
  </mergeCells>
  <printOptions/>
  <pageMargins left="1.062992125984252" right="0.1968503937007874" top="0.7480314960629921" bottom="0.1968503937007874" header="0.7480314960629921" footer="0"/>
  <pageSetup horizontalDpi="300" verticalDpi="300" orientation="landscape" paperSize="9" r:id="rId2"/>
  <rowBreaks count="1" manualBreakCount="1">
    <brk id="14" max="36" man="1"/>
  </rowBreaks>
  <colBreaks count="1" manualBreakCount="1">
    <brk id="19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AE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s="56" customFormat="1" ht="12.75">
      <c r="A1" s="55"/>
      <c r="B1" s="207" t="s">
        <v>0</v>
      </c>
      <c r="C1" s="208"/>
      <c r="D1" s="209"/>
      <c r="E1" s="208" t="s">
        <v>1</v>
      </c>
      <c r="F1" s="208"/>
      <c r="G1" s="208"/>
      <c r="H1" s="207" t="s">
        <v>2</v>
      </c>
      <c r="I1" s="208"/>
      <c r="J1" s="209"/>
      <c r="K1" s="207" t="s">
        <v>3</v>
      </c>
      <c r="L1" s="208"/>
      <c r="M1" s="209"/>
      <c r="N1" s="207" t="s">
        <v>4</v>
      </c>
      <c r="O1" s="208"/>
      <c r="P1" s="209"/>
      <c r="Q1" s="207" t="s">
        <v>5</v>
      </c>
      <c r="R1" s="208"/>
      <c r="S1" s="209"/>
      <c r="T1" s="207" t="s">
        <v>20</v>
      </c>
      <c r="U1" s="208"/>
      <c r="V1" s="209"/>
      <c r="W1" s="207" t="s">
        <v>6</v>
      </c>
      <c r="X1" s="208"/>
      <c r="Y1" s="209"/>
      <c r="Z1" s="207" t="s">
        <v>7</v>
      </c>
      <c r="AA1" s="208"/>
      <c r="AB1" s="209"/>
      <c r="AC1" s="208" t="s">
        <v>8</v>
      </c>
      <c r="AD1" s="208"/>
      <c r="AE1" s="208"/>
      <c r="AF1" s="207" t="s">
        <v>9</v>
      </c>
      <c r="AG1" s="208"/>
      <c r="AH1" s="209"/>
      <c r="AI1" s="208" t="s">
        <v>10</v>
      </c>
      <c r="AJ1" s="208"/>
      <c r="AK1" s="209"/>
    </row>
    <row r="2" spans="1:37" s="65" customFormat="1" ht="12.75">
      <c r="A2" s="57"/>
      <c r="B2" s="59" t="s">
        <v>16</v>
      </c>
      <c r="C2" s="60" t="s">
        <v>17</v>
      </c>
      <c r="D2" s="61" t="s">
        <v>19</v>
      </c>
      <c r="E2" s="62" t="s">
        <v>16</v>
      </c>
      <c r="F2" s="62" t="s">
        <v>17</v>
      </c>
      <c r="G2" s="62" t="s">
        <v>19</v>
      </c>
      <c r="H2" s="63" t="s">
        <v>16</v>
      </c>
      <c r="I2" s="62" t="s">
        <v>17</v>
      </c>
      <c r="J2" s="64" t="s">
        <v>19</v>
      </c>
      <c r="K2" s="63" t="s">
        <v>16</v>
      </c>
      <c r="L2" s="62" t="s">
        <v>17</v>
      </c>
      <c r="M2" s="64" t="s">
        <v>19</v>
      </c>
      <c r="N2" s="63" t="s">
        <v>16</v>
      </c>
      <c r="O2" s="62" t="s">
        <v>17</v>
      </c>
      <c r="P2" s="64" t="s">
        <v>19</v>
      </c>
      <c r="Q2" s="63" t="s">
        <v>16</v>
      </c>
      <c r="R2" s="62" t="s">
        <v>17</v>
      </c>
      <c r="S2" s="64" t="s">
        <v>19</v>
      </c>
      <c r="T2" s="58" t="s">
        <v>16</v>
      </c>
      <c r="U2" s="65" t="s">
        <v>17</v>
      </c>
      <c r="V2" s="64" t="s">
        <v>19</v>
      </c>
      <c r="W2" s="58" t="s">
        <v>16</v>
      </c>
      <c r="X2" s="65" t="s">
        <v>17</v>
      </c>
      <c r="Y2" s="64" t="s">
        <v>19</v>
      </c>
      <c r="Z2" s="58" t="s">
        <v>16</v>
      </c>
      <c r="AA2" s="65" t="s">
        <v>17</v>
      </c>
      <c r="AB2" s="64" t="s">
        <v>19</v>
      </c>
      <c r="AC2" s="65" t="s">
        <v>16</v>
      </c>
      <c r="AD2" s="65" t="s">
        <v>17</v>
      </c>
      <c r="AE2" s="62" t="s">
        <v>19</v>
      </c>
      <c r="AF2" s="58" t="s">
        <v>16</v>
      </c>
      <c r="AG2" s="65" t="s">
        <v>17</v>
      </c>
      <c r="AH2" s="64" t="s">
        <v>19</v>
      </c>
      <c r="AI2" s="65" t="s">
        <v>16</v>
      </c>
      <c r="AJ2" s="65" t="s">
        <v>17</v>
      </c>
      <c r="AK2" s="64" t="s">
        <v>19</v>
      </c>
    </row>
    <row r="3" spans="1:37" s="73" customFormat="1" ht="43.5" customHeight="1">
      <c r="A3" s="66" t="s">
        <v>18</v>
      </c>
      <c r="B3" s="67">
        <f>SUM('pohyb obyv 2002'!AI8)</f>
        <v>1224</v>
      </c>
      <c r="C3" s="68">
        <f>SUM('pohyb obyv 2002'!AJ8)</f>
        <v>1250</v>
      </c>
      <c r="D3" s="69">
        <f aca="true" t="shared" si="0" ref="D3:D8">B3+C3</f>
        <v>2474</v>
      </c>
      <c r="E3" s="70">
        <f>B8</f>
        <v>1225</v>
      </c>
      <c r="F3" s="70">
        <f>C8</f>
        <v>1248</v>
      </c>
      <c r="G3" s="71">
        <f>E3+F3</f>
        <v>2473</v>
      </c>
      <c r="H3" s="72">
        <f>E8</f>
        <v>1221</v>
      </c>
      <c r="I3" s="70">
        <f>F8</f>
        <v>1241</v>
      </c>
      <c r="J3" s="69">
        <f aca="true" t="shared" si="1" ref="J3:J8">H3+I3</f>
        <v>2462</v>
      </c>
      <c r="K3" s="72">
        <f>H8</f>
        <v>1219</v>
      </c>
      <c r="L3" s="70">
        <f>I8</f>
        <v>1242</v>
      </c>
      <c r="M3" s="69">
        <f aca="true" t="shared" si="2" ref="M3:M8">K3+L3</f>
        <v>2461</v>
      </c>
      <c r="N3" s="72">
        <f>K8</f>
        <v>1215</v>
      </c>
      <c r="O3" s="70">
        <f>L8</f>
        <v>1239</v>
      </c>
      <c r="P3" s="69">
        <f aca="true" t="shared" si="3" ref="P3:P8">N3+O3</f>
        <v>2454</v>
      </c>
      <c r="Q3" s="72">
        <f>N8</f>
        <v>1215</v>
      </c>
      <c r="R3" s="70">
        <f>O8</f>
        <v>1239</v>
      </c>
      <c r="S3" s="69">
        <f aca="true" t="shared" si="4" ref="S3:S8">Q3+R3</f>
        <v>2454</v>
      </c>
      <c r="T3" s="72">
        <f>Q8</f>
        <v>1214</v>
      </c>
      <c r="U3" s="70">
        <f>R8</f>
        <v>1238</v>
      </c>
      <c r="V3" s="69">
        <f aca="true" t="shared" si="5" ref="V3:V8">T3+U3</f>
        <v>2452</v>
      </c>
      <c r="W3" s="72">
        <f>T8</f>
        <v>1209</v>
      </c>
      <c r="X3" s="70">
        <f>U8</f>
        <v>1232</v>
      </c>
      <c r="Y3" s="69">
        <f aca="true" t="shared" si="6" ref="Y3:Y8">W3+X3</f>
        <v>2441</v>
      </c>
      <c r="Z3" s="72">
        <f>W8</f>
        <v>1204</v>
      </c>
      <c r="AA3" s="70">
        <f>X8</f>
        <v>1227</v>
      </c>
      <c r="AB3" s="69">
        <f aca="true" t="shared" si="7" ref="AB3:AB8">Z3+AA3</f>
        <v>2431</v>
      </c>
      <c r="AC3" s="70">
        <f>Z8</f>
        <v>1201</v>
      </c>
      <c r="AD3" s="70">
        <f>AA8</f>
        <v>1225</v>
      </c>
      <c r="AE3" s="71">
        <f aca="true" t="shared" si="8" ref="AE3:AE8">AC3+AD3</f>
        <v>2426</v>
      </c>
      <c r="AF3" s="72">
        <f>AC8</f>
        <v>1198</v>
      </c>
      <c r="AG3" s="70">
        <f>AD8</f>
        <v>1222</v>
      </c>
      <c r="AH3" s="69">
        <f aca="true" t="shared" si="9" ref="AH3:AH8">AF3+AG3</f>
        <v>2420</v>
      </c>
      <c r="AI3" s="70">
        <f>AF8</f>
        <v>1197</v>
      </c>
      <c r="AJ3" s="70">
        <f>AG8</f>
        <v>1223</v>
      </c>
      <c r="AK3" s="69">
        <f aca="true" t="shared" si="10" ref="AK3:AK8">AI3+AJ3</f>
        <v>2420</v>
      </c>
    </row>
    <row r="4" spans="1:37" ht="12.75">
      <c r="A4" s="2" t="s">
        <v>11</v>
      </c>
      <c r="B4" s="12">
        <v>0</v>
      </c>
      <c r="C4" s="13">
        <v>2</v>
      </c>
      <c r="D4" s="26">
        <f t="shared" si="0"/>
        <v>2</v>
      </c>
      <c r="E4" s="13">
        <v>0</v>
      </c>
      <c r="F4" s="13">
        <v>0</v>
      </c>
      <c r="G4" s="44">
        <f>E4+F4</f>
        <v>0</v>
      </c>
      <c r="H4" s="12">
        <v>1</v>
      </c>
      <c r="I4" s="13">
        <v>2</v>
      </c>
      <c r="J4" s="26">
        <f t="shared" si="1"/>
        <v>3</v>
      </c>
      <c r="K4" s="12">
        <v>0</v>
      </c>
      <c r="L4" s="13">
        <v>2</v>
      </c>
      <c r="M4" s="26">
        <f t="shared" si="2"/>
        <v>2</v>
      </c>
      <c r="N4" s="12">
        <v>1</v>
      </c>
      <c r="O4" s="13">
        <v>0</v>
      </c>
      <c r="P4" s="26">
        <f t="shared" si="3"/>
        <v>1</v>
      </c>
      <c r="Q4" s="12">
        <v>0</v>
      </c>
      <c r="R4" s="13">
        <v>1</v>
      </c>
      <c r="S4" s="26">
        <f t="shared" si="4"/>
        <v>1</v>
      </c>
      <c r="T4" s="12">
        <v>1</v>
      </c>
      <c r="U4" s="13">
        <v>0</v>
      </c>
      <c r="V4" s="26">
        <f t="shared" si="5"/>
        <v>1</v>
      </c>
      <c r="W4" s="12">
        <v>0</v>
      </c>
      <c r="X4" s="13">
        <v>0</v>
      </c>
      <c r="Y4" s="26">
        <f t="shared" si="6"/>
        <v>0</v>
      </c>
      <c r="Z4" s="12">
        <v>1</v>
      </c>
      <c r="AA4" s="13">
        <v>0</v>
      </c>
      <c r="AB4" s="26">
        <f t="shared" si="7"/>
        <v>1</v>
      </c>
      <c r="AC4" s="13">
        <v>1</v>
      </c>
      <c r="AD4" s="13">
        <v>0</v>
      </c>
      <c r="AE4" s="44">
        <f t="shared" si="8"/>
        <v>1</v>
      </c>
      <c r="AF4" s="12">
        <v>2</v>
      </c>
      <c r="AG4" s="13">
        <v>2</v>
      </c>
      <c r="AH4" s="26">
        <f t="shared" si="9"/>
        <v>4</v>
      </c>
      <c r="AI4" s="13">
        <v>0</v>
      </c>
      <c r="AJ4" s="13">
        <v>0</v>
      </c>
      <c r="AK4" s="26">
        <f t="shared" si="10"/>
        <v>0</v>
      </c>
    </row>
    <row r="5" spans="1:37" ht="12.75">
      <c r="A5" s="2" t="s">
        <v>12</v>
      </c>
      <c r="B5" s="12">
        <v>1</v>
      </c>
      <c r="C5" s="13">
        <v>4</v>
      </c>
      <c r="D5" s="26">
        <f t="shared" si="0"/>
        <v>5</v>
      </c>
      <c r="E5" s="13">
        <v>1</v>
      </c>
      <c r="F5" s="13">
        <v>1</v>
      </c>
      <c r="G5" s="44">
        <f>E5+F5</f>
        <v>2</v>
      </c>
      <c r="H5" s="12">
        <v>2</v>
      </c>
      <c r="I5" s="13">
        <v>1</v>
      </c>
      <c r="J5" s="26">
        <f t="shared" si="1"/>
        <v>3</v>
      </c>
      <c r="K5" s="12">
        <v>4</v>
      </c>
      <c r="L5" s="13">
        <v>3</v>
      </c>
      <c r="M5" s="26">
        <f t="shared" si="2"/>
        <v>7</v>
      </c>
      <c r="N5" s="12">
        <v>1</v>
      </c>
      <c r="O5" s="13">
        <v>0</v>
      </c>
      <c r="P5" s="26">
        <f t="shared" si="3"/>
        <v>1</v>
      </c>
      <c r="Q5" s="12">
        <v>0</v>
      </c>
      <c r="R5" s="13">
        <v>2</v>
      </c>
      <c r="S5" s="26">
        <f t="shared" si="4"/>
        <v>2</v>
      </c>
      <c r="T5" s="12">
        <v>2</v>
      </c>
      <c r="U5" s="13">
        <v>2</v>
      </c>
      <c r="V5" s="26">
        <f t="shared" si="5"/>
        <v>4</v>
      </c>
      <c r="W5" s="12">
        <v>2</v>
      </c>
      <c r="X5" s="13">
        <v>0</v>
      </c>
      <c r="Y5" s="26">
        <f t="shared" si="6"/>
        <v>2</v>
      </c>
      <c r="Z5" s="12">
        <v>4</v>
      </c>
      <c r="AA5" s="13">
        <v>1</v>
      </c>
      <c r="AB5" s="26">
        <f t="shared" si="7"/>
        <v>5</v>
      </c>
      <c r="AC5" s="13">
        <v>2</v>
      </c>
      <c r="AD5" s="13">
        <v>1</v>
      </c>
      <c r="AE5" s="44">
        <f t="shared" si="8"/>
        <v>3</v>
      </c>
      <c r="AF5" s="12">
        <v>2</v>
      </c>
      <c r="AG5" s="13">
        <v>0</v>
      </c>
      <c r="AH5" s="26">
        <f t="shared" si="9"/>
        <v>2</v>
      </c>
      <c r="AI5" s="13">
        <v>2</v>
      </c>
      <c r="AJ5" s="13">
        <v>1</v>
      </c>
      <c r="AK5" s="26">
        <f t="shared" si="10"/>
        <v>3</v>
      </c>
    </row>
    <row r="6" spans="1:37" ht="12.75">
      <c r="A6" s="2" t="s">
        <v>13</v>
      </c>
      <c r="B6" s="12">
        <v>2</v>
      </c>
      <c r="C6" s="13">
        <v>1</v>
      </c>
      <c r="D6" s="26">
        <f t="shared" si="0"/>
        <v>3</v>
      </c>
      <c r="E6" s="13">
        <v>0</v>
      </c>
      <c r="F6" s="13">
        <v>1</v>
      </c>
      <c r="G6" s="44">
        <f>E6+F6</f>
        <v>1</v>
      </c>
      <c r="H6" s="12">
        <v>0</v>
      </c>
      <c r="I6" s="13">
        <v>2</v>
      </c>
      <c r="J6" s="26">
        <f t="shared" si="1"/>
        <v>2</v>
      </c>
      <c r="K6" s="12">
        <v>0</v>
      </c>
      <c r="L6" s="13">
        <v>0</v>
      </c>
      <c r="M6" s="26">
        <f t="shared" si="2"/>
        <v>0</v>
      </c>
      <c r="N6" s="12">
        <v>0</v>
      </c>
      <c r="O6" s="13">
        <v>0</v>
      </c>
      <c r="P6" s="26">
        <f t="shared" si="3"/>
        <v>0</v>
      </c>
      <c r="Q6" s="12">
        <v>1</v>
      </c>
      <c r="R6" s="13">
        <v>1</v>
      </c>
      <c r="S6" s="26">
        <f t="shared" si="4"/>
        <v>2</v>
      </c>
      <c r="T6" s="12">
        <v>0</v>
      </c>
      <c r="U6" s="13">
        <v>0</v>
      </c>
      <c r="V6" s="26">
        <f t="shared" si="5"/>
        <v>0</v>
      </c>
      <c r="W6" s="12">
        <v>1</v>
      </c>
      <c r="X6" s="13">
        <v>0</v>
      </c>
      <c r="Y6" s="26">
        <f t="shared" si="6"/>
        <v>1</v>
      </c>
      <c r="Z6" s="12">
        <v>1</v>
      </c>
      <c r="AA6" s="13">
        <v>1</v>
      </c>
      <c r="AB6" s="26">
        <f t="shared" si="7"/>
        <v>2</v>
      </c>
      <c r="AC6" s="13">
        <v>0</v>
      </c>
      <c r="AD6" s="13">
        <v>0</v>
      </c>
      <c r="AE6" s="44">
        <f t="shared" si="8"/>
        <v>0</v>
      </c>
      <c r="AF6" s="12">
        <v>0</v>
      </c>
      <c r="AG6" s="13">
        <v>1</v>
      </c>
      <c r="AH6" s="26">
        <f t="shared" si="9"/>
        <v>1</v>
      </c>
      <c r="AI6" s="13">
        <v>1</v>
      </c>
      <c r="AJ6" s="13">
        <v>1</v>
      </c>
      <c r="AK6" s="26">
        <f t="shared" si="10"/>
        <v>2</v>
      </c>
    </row>
    <row r="7" spans="1:37" ht="12.75">
      <c r="A7" s="2" t="s">
        <v>14</v>
      </c>
      <c r="B7" s="12">
        <v>0</v>
      </c>
      <c r="C7" s="13">
        <v>1</v>
      </c>
      <c r="D7" s="26">
        <f t="shared" si="0"/>
        <v>1</v>
      </c>
      <c r="E7" s="13">
        <v>3</v>
      </c>
      <c r="F7" s="13">
        <v>7</v>
      </c>
      <c r="G7" s="44">
        <f>F7+E7</f>
        <v>10</v>
      </c>
      <c r="H7" s="12">
        <v>1</v>
      </c>
      <c r="I7" s="13">
        <v>2</v>
      </c>
      <c r="J7" s="26">
        <f t="shared" si="1"/>
        <v>3</v>
      </c>
      <c r="K7" s="12">
        <v>0</v>
      </c>
      <c r="L7" s="13">
        <v>2</v>
      </c>
      <c r="M7" s="26">
        <f t="shared" si="2"/>
        <v>2</v>
      </c>
      <c r="N7" s="12">
        <v>0</v>
      </c>
      <c r="O7" s="13">
        <v>0</v>
      </c>
      <c r="P7" s="26">
        <f t="shared" si="3"/>
        <v>0</v>
      </c>
      <c r="Q7" s="12">
        <v>2</v>
      </c>
      <c r="R7" s="13">
        <v>1</v>
      </c>
      <c r="S7" s="26">
        <f t="shared" si="4"/>
        <v>3</v>
      </c>
      <c r="T7" s="12">
        <v>4</v>
      </c>
      <c r="U7" s="13">
        <v>4</v>
      </c>
      <c r="V7" s="26">
        <f t="shared" si="5"/>
        <v>8</v>
      </c>
      <c r="W7" s="12">
        <v>4</v>
      </c>
      <c r="X7" s="13">
        <v>5</v>
      </c>
      <c r="Y7" s="26">
        <f t="shared" si="6"/>
        <v>9</v>
      </c>
      <c r="Z7" s="12">
        <v>1</v>
      </c>
      <c r="AA7" s="13">
        <v>2</v>
      </c>
      <c r="AB7" s="26">
        <f t="shared" si="7"/>
        <v>3</v>
      </c>
      <c r="AC7" s="13">
        <v>2</v>
      </c>
      <c r="AD7" s="13">
        <v>2</v>
      </c>
      <c r="AE7" s="44">
        <f t="shared" si="8"/>
        <v>4</v>
      </c>
      <c r="AF7" s="12">
        <v>1</v>
      </c>
      <c r="AG7" s="13">
        <v>2</v>
      </c>
      <c r="AH7" s="26">
        <f t="shared" si="9"/>
        <v>3</v>
      </c>
      <c r="AI7" s="13">
        <v>1</v>
      </c>
      <c r="AJ7" s="13">
        <v>0</v>
      </c>
      <c r="AK7" s="26">
        <f t="shared" si="10"/>
        <v>1</v>
      </c>
    </row>
    <row r="8" spans="1:37" s="73" customFormat="1" ht="43.5" customHeight="1">
      <c r="A8" s="74" t="s">
        <v>15</v>
      </c>
      <c r="B8" s="75">
        <f>B3+B4-B5+B6-B7</f>
        <v>1225</v>
      </c>
      <c r="C8" s="76">
        <f>C3+C4-C5+C6-C7</f>
        <v>1248</v>
      </c>
      <c r="D8" s="77">
        <f t="shared" si="0"/>
        <v>2473</v>
      </c>
      <c r="E8" s="76">
        <f>E3+E4-E5+E6-E7</f>
        <v>1221</v>
      </c>
      <c r="F8" s="76">
        <f>F3+F4-F5+F6-F7</f>
        <v>1241</v>
      </c>
      <c r="G8" s="78">
        <f>E8+F8</f>
        <v>2462</v>
      </c>
      <c r="H8" s="75">
        <f>H3+H4-H5+H6-H7</f>
        <v>1219</v>
      </c>
      <c r="I8" s="76">
        <f>I3+I4-I5+I6-I7</f>
        <v>1242</v>
      </c>
      <c r="J8" s="77">
        <f t="shared" si="1"/>
        <v>2461</v>
      </c>
      <c r="K8" s="75">
        <f>K3+K4-K5+K6-K7</f>
        <v>1215</v>
      </c>
      <c r="L8" s="76">
        <f>L3+L4-L5+L6-L7</f>
        <v>1239</v>
      </c>
      <c r="M8" s="77">
        <f t="shared" si="2"/>
        <v>2454</v>
      </c>
      <c r="N8" s="75">
        <f>N3+N4-N5+N6-N7</f>
        <v>1215</v>
      </c>
      <c r="O8" s="76">
        <f>O3+O4-O5+O6-O7</f>
        <v>1239</v>
      </c>
      <c r="P8" s="77">
        <f t="shared" si="3"/>
        <v>2454</v>
      </c>
      <c r="Q8" s="75">
        <f>Q3+Q4-Q5+Q6-Q7</f>
        <v>1214</v>
      </c>
      <c r="R8" s="76">
        <f>R3+R4-R5+R6-R7</f>
        <v>1238</v>
      </c>
      <c r="S8" s="77">
        <f t="shared" si="4"/>
        <v>2452</v>
      </c>
      <c r="T8" s="75">
        <f>T3+T4-T5+T6-T7</f>
        <v>1209</v>
      </c>
      <c r="U8" s="76">
        <f>U3+U4-U5+U6-U7</f>
        <v>1232</v>
      </c>
      <c r="V8" s="77">
        <f t="shared" si="5"/>
        <v>2441</v>
      </c>
      <c r="W8" s="75">
        <f>W3+W4-W5+W6-W7</f>
        <v>1204</v>
      </c>
      <c r="X8" s="76">
        <f>X3+X4-X5+X6-X7</f>
        <v>1227</v>
      </c>
      <c r="Y8" s="77">
        <f t="shared" si="6"/>
        <v>2431</v>
      </c>
      <c r="Z8" s="75">
        <f>Z3+Z4-Z5+Z6-Z7</f>
        <v>1201</v>
      </c>
      <c r="AA8" s="76">
        <f>AA3+AA4-AA5+AA6-AA7</f>
        <v>1225</v>
      </c>
      <c r="AB8" s="77">
        <f t="shared" si="7"/>
        <v>2426</v>
      </c>
      <c r="AC8" s="76">
        <f>AC3+AC4-AC5+AC6-AC7</f>
        <v>1198</v>
      </c>
      <c r="AD8" s="76">
        <f>AD3+AD4-AD5+AD6-AD7</f>
        <v>1222</v>
      </c>
      <c r="AE8" s="78">
        <f t="shared" si="8"/>
        <v>2420</v>
      </c>
      <c r="AF8" s="75">
        <f>AF3+AF4-AF5+AF6-AF7</f>
        <v>1197</v>
      </c>
      <c r="AG8" s="76">
        <f>AG3+AG4-AG5+AG6-AG7</f>
        <v>1223</v>
      </c>
      <c r="AH8" s="77">
        <f t="shared" si="9"/>
        <v>2420</v>
      </c>
      <c r="AI8" s="76">
        <f>AI3+AI4-AI5+AI6-AI7</f>
        <v>1195</v>
      </c>
      <c r="AJ8" s="76">
        <f>AJ3+AJ4-AJ5+AJ6-AJ7</f>
        <v>1223</v>
      </c>
      <c r="AK8" s="77">
        <f t="shared" si="10"/>
        <v>2418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s="11" customFormat="1" ht="30" customHeight="1">
      <c r="A10" s="79" t="s">
        <v>21</v>
      </c>
      <c r="B10" s="80">
        <f>B8-B3</f>
        <v>1</v>
      </c>
      <c r="C10" s="81">
        <f>C8-C3</f>
        <v>-2</v>
      </c>
      <c r="D10" s="82">
        <f>C10+B10</f>
        <v>-1</v>
      </c>
      <c r="E10" s="81">
        <f>E8-E3</f>
        <v>-4</v>
      </c>
      <c r="F10" s="81">
        <f>F8-F3</f>
        <v>-7</v>
      </c>
      <c r="G10" s="83">
        <f>F10+E10</f>
        <v>-11</v>
      </c>
      <c r="H10" s="80">
        <f>H8-H3</f>
        <v>-2</v>
      </c>
      <c r="I10" s="81">
        <f>I8-I3</f>
        <v>1</v>
      </c>
      <c r="J10" s="82">
        <f>I10+H10</f>
        <v>-1</v>
      </c>
      <c r="K10" s="80">
        <f>K8-K3</f>
        <v>-4</v>
      </c>
      <c r="L10" s="81">
        <f>L8-L3</f>
        <v>-3</v>
      </c>
      <c r="M10" s="82">
        <f>L10+K10</f>
        <v>-7</v>
      </c>
      <c r="N10" s="80">
        <f>N8-N3</f>
        <v>0</v>
      </c>
      <c r="O10" s="81">
        <f>O8-O3</f>
        <v>0</v>
      </c>
      <c r="P10" s="82">
        <f>O10+N10</f>
        <v>0</v>
      </c>
      <c r="Q10" s="80">
        <f>Q8-Q3</f>
        <v>-1</v>
      </c>
      <c r="R10" s="81">
        <f>R8-R3</f>
        <v>-1</v>
      </c>
      <c r="S10" s="82">
        <f>R10+Q10</f>
        <v>-2</v>
      </c>
      <c r="T10" s="80">
        <f>T8-T3</f>
        <v>-5</v>
      </c>
      <c r="U10" s="81">
        <f>U8-U3</f>
        <v>-6</v>
      </c>
      <c r="V10" s="82">
        <f>U10+T10</f>
        <v>-11</v>
      </c>
      <c r="W10" s="80">
        <f>W8-W3</f>
        <v>-5</v>
      </c>
      <c r="X10" s="81">
        <f>X8-X3</f>
        <v>-5</v>
      </c>
      <c r="Y10" s="82">
        <f>X10+W10</f>
        <v>-10</v>
      </c>
      <c r="Z10" s="80">
        <f>Z8-Z3</f>
        <v>-3</v>
      </c>
      <c r="AA10" s="81">
        <f>AA8-AA3</f>
        <v>-2</v>
      </c>
      <c r="AB10" s="82">
        <f>AA10+Z10</f>
        <v>-5</v>
      </c>
      <c r="AC10" s="81">
        <f>AC8-AC3</f>
        <v>-3</v>
      </c>
      <c r="AD10" s="81">
        <f>AD8-AD3</f>
        <v>-3</v>
      </c>
      <c r="AE10" s="83">
        <f>AD10+AC10</f>
        <v>-6</v>
      </c>
      <c r="AF10" s="80">
        <f>AF8-AF3</f>
        <v>-1</v>
      </c>
      <c r="AG10" s="81">
        <f>AG8-AG3</f>
        <v>1</v>
      </c>
      <c r="AH10" s="82">
        <f>AG10+AF10</f>
        <v>0</v>
      </c>
      <c r="AI10" s="81">
        <f>AI8-AI3</f>
        <v>-2</v>
      </c>
      <c r="AJ10" s="81">
        <f>AJ8-AJ3</f>
        <v>0</v>
      </c>
      <c r="AK10" s="82">
        <f>AJ10+AI10</f>
        <v>-2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1.0187755102040816</v>
      </c>
      <c r="D12" s="30"/>
      <c r="E12" s="41">
        <f>1</f>
        <v>1</v>
      </c>
      <c r="F12" s="41">
        <f>F8/E8</f>
        <v>1.0163800163800163</v>
      </c>
      <c r="G12" s="42"/>
      <c r="H12" s="40">
        <f>1</f>
        <v>1</v>
      </c>
      <c r="I12" s="41">
        <f>I8/H8</f>
        <v>1.0188679245283019</v>
      </c>
      <c r="J12" s="30"/>
      <c r="K12" s="40">
        <f>1</f>
        <v>1</v>
      </c>
      <c r="L12" s="41">
        <f>L8/K8</f>
        <v>1.019753086419753</v>
      </c>
      <c r="M12" s="30"/>
      <c r="N12" s="40">
        <f>1</f>
        <v>1</v>
      </c>
      <c r="O12" s="41">
        <f>O8/N8</f>
        <v>1.019753086419753</v>
      </c>
      <c r="P12" s="30"/>
      <c r="Q12" s="40">
        <f>1</f>
        <v>1</v>
      </c>
      <c r="R12" s="41">
        <f>R8/Q8</f>
        <v>1.0197693574958815</v>
      </c>
      <c r="S12" s="30"/>
      <c r="T12" s="40">
        <f>1</f>
        <v>1</v>
      </c>
      <c r="U12" s="41">
        <f>U8/T8</f>
        <v>1.0190239867659223</v>
      </c>
      <c r="V12" s="30"/>
      <c r="W12" s="40">
        <f>1</f>
        <v>1</v>
      </c>
      <c r="X12" s="41">
        <f>X8/W8</f>
        <v>1.0191029900332227</v>
      </c>
      <c r="Y12" s="30"/>
      <c r="Z12" s="40">
        <f>1</f>
        <v>1</v>
      </c>
      <c r="AA12" s="41">
        <f>AA8/Z8</f>
        <v>1.0199833472106579</v>
      </c>
      <c r="AB12" s="30"/>
      <c r="AC12" s="41">
        <f>1</f>
        <v>1</v>
      </c>
      <c r="AD12" s="41">
        <f>AD8/AC8</f>
        <v>1.020033388981636</v>
      </c>
      <c r="AE12" s="42"/>
      <c r="AF12" s="40">
        <f>1</f>
        <v>1</v>
      </c>
      <c r="AG12" s="41">
        <f>AG8/AF8</f>
        <v>1.0217209690893903</v>
      </c>
      <c r="AH12" s="30"/>
      <c r="AI12" s="41">
        <f>1</f>
        <v>1</v>
      </c>
      <c r="AJ12" s="41">
        <f>AJ8/AI8</f>
        <v>1.0234309623430962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I13" s="108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1" ref="E14:AK14">E8/B8</f>
        <v>0.996734693877551</v>
      </c>
      <c r="F14" s="46">
        <f t="shared" si="11"/>
        <v>0.9943910256410257</v>
      </c>
      <c r="G14" s="47">
        <f t="shared" si="11"/>
        <v>0.9955519611807522</v>
      </c>
      <c r="H14" s="48">
        <f t="shared" si="11"/>
        <v>0.9983619983619983</v>
      </c>
      <c r="I14" s="46">
        <f t="shared" si="11"/>
        <v>1.000805801772764</v>
      </c>
      <c r="J14" s="49">
        <f t="shared" si="11"/>
        <v>0.9995938261575954</v>
      </c>
      <c r="K14" s="48">
        <f t="shared" si="11"/>
        <v>0.9967186218211649</v>
      </c>
      <c r="L14" s="46">
        <f t="shared" si="11"/>
        <v>0.9975845410628019</v>
      </c>
      <c r="M14" s="49">
        <f t="shared" si="11"/>
        <v>0.9971556277935798</v>
      </c>
      <c r="N14" s="48">
        <f t="shared" si="11"/>
        <v>1</v>
      </c>
      <c r="O14" s="46">
        <f t="shared" si="11"/>
        <v>1</v>
      </c>
      <c r="P14" s="49">
        <f t="shared" si="11"/>
        <v>1</v>
      </c>
      <c r="Q14" s="48">
        <f t="shared" si="11"/>
        <v>0.9991769547325103</v>
      </c>
      <c r="R14" s="46">
        <f t="shared" si="11"/>
        <v>0.9991928974979822</v>
      </c>
      <c r="S14" s="49">
        <f t="shared" si="11"/>
        <v>0.9991850040749797</v>
      </c>
      <c r="T14" s="48">
        <f t="shared" si="11"/>
        <v>0.9958813838550247</v>
      </c>
      <c r="U14" s="46">
        <f t="shared" si="11"/>
        <v>0.9951534733441034</v>
      </c>
      <c r="V14" s="49">
        <f t="shared" si="11"/>
        <v>0.9955138662316476</v>
      </c>
      <c r="W14" s="48">
        <f t="shared" si="11"/>
        <v>0.9958643507030603</v>
      </c>
      <c r="X14" s="46">
        <f t="shared" si="11"/>
        <v>0.9959415584415584</v>
      </c>
      <c r="Y14" s="49">
        <f t="shared" si="11"/>
        <v>0.9959033183121672</v>
      </c>
      <c r="Z14" s="48">
        <f t="shared" si="11"/>
        <v>0.9975083056478405</v>
      </c>
      <c r="AA14" s="46">
        <f t="shared" si="11"/>
        <v>0.9983700081499592</v>
      </c>
      <c r="AB14" s="49">
        <f t="shared" si="11"/>
        <v>0.9979432332373509</v>
      </c>
      <c r="AC14" s="46">
        <f t="shared" si="11"/>
        <v>0.9975020815986678</v>
      </c>
      <c r="AD14" s="46">
        <f t="shared" si="11"/>
        <v>0.9975510204081632</v>
      </c>
      <c r="AE14" s="47">
        <f t="shared" si="11"/>
        <v>0.9975267930750206</v>
      </c>
      <c r="AF14" s="48">
        <f t="shared" si="11"/>
        <v>0.9991652754590985</v>
      </c>
      <c r="AG14" s="46">
        <f t="shared" si="11"/>
        <v>1.0008183306055647</v>
      </c>
      <c r="AH14" s="49">
        <f t="shared" si="11"/>
        <v>1</v>
      </c>
      <c r="AI14" s="46">
        <f t="shared" si="11"/>
        <v>0.9983291562238931</v>
      </c>
      <c r="AJ14" s="46">
        <f t="shared" si="11"/>
        <v>1</v>
      </c>
      <c r="AK14" s="49">
        <f t="shared" si="11"/>
        <v>0.9991735537190083</v>
      </c>
    </row>
    <row r="15" spans="1:37" ht="27.75" customHeight="1" thickBot="1">
      <c r="A15" s="85"/>
      <c r="D15" s="18"/>
      <c r="E15" s="86"/>
      <c r="F15" s="86"/>
      <c r="G15" s="87"/>
      <c r="H15" s="86"/>
      <c r="I15" s="86"/>
      <c r="J15" s="87"/>
      <c r="K15" s="86"/>
      <c r="L15" s="86"/>
      <c r="M15" s="87"/>
      <c r="N15" s="86"/>
      <c r="O15" s="86"/>
      <c r="P15" s="87"/>
      <c r="Q15" s="86"/>
      <c r="R15" s="86"/>
      <c r="S15" s="87"/>
      <c r="T15" s="86"/>
      <c r="U15" s="86"/>
      <c r="V15" s="87"/>
      <c r="W15" s="86"/>
      <c r="X15" s="86"/>
      <c r="Y15" s="87"/>
      <c r="Z15" s="86"/>
      <c r="AA15" s="86"/>
      <c r="AB15" s="87"/>
      <c r="AC15" s="86"/>
      <c r="AD15" s="86"/>
      <c r="AE15" s="87"/>
      <c r="AF15" s="86"/>
      <c r="AG15" s="86"/>
      <c r="AH15" s="87"/>
      <c r="AI15" s="86"/>
      <c r="AJ15" s="86"/>
      <c r="AK15" s="87"/>
    </row>
    <row r="16" spans="1:34" ht="27" customHeight="1">
      <c r="A16" s="199" t="s">
        <v>27</v>
      </c>
      <c r="B16" s="200"/>
      <c r="C16" s="200"/>
      <c r="D16" s="200"/>
      <c r="E16" s="200"/>
      <c r="F16" s="200"/>
      <c r="G16" s="201"/>
      <c r="J16" s="18"/>
      <c r="M16" s="18"/>
      <c r="P16" s="18"/>
      <c r="S16" s="18"/>
      <c r="V16" s="18"/>
      <c r="Y16" s="18"/>
      <c r="AB16" s="18"/>
      <c r="AE16" s="18"/>
      <c r="AH16" s="18"/>
    </row>
    <row r="17" spans="1:34" ht="12.75">
      <c r="A17" s="202"/>
      <c r="B17" s="203"/>
      <c r="C17" s="203"/>
      <c r="D17" s="203"/>
      <c r="E17" s="88" t="s">
        <v>16</v>
      </c>
      <c r="F17" s="88" t="s">
        <v>17</v>
      </c>
      <c r="G17" s="104" t="s">
        <v>19</v>
      </c>
      <c r="J17" s="18"/>
      <c r="M17" s="18"/>
      <c r="P17" s="18"/>
      <c r="S17" s="18"/>
      <c r="V17" s="18"/>
      <c r="Y17" s="18"/>
      <c r="AB17" s="18"/>
      <c r="AE17" s="18"/>
      <c r="AH17" s="18"/>
    </row>
    <row r="18" spans="1:34" ht="12.75">
      <c r="A18" s="195" t="s">
        <v>11</v>
      </c>
      <c r="B18" s="196"/>
      <c r="C18" s="196"/>
      <c r="D18" s="196"/>
      <c r="E18" s="89">
        <f aca="true" t="shared" si="12" ref="E18:F21">SUM(B4+E4+H4+K4+N4+Q4+T4+W4+Z4+AC4+AF4+AI4)</f>
        <v>7</v>
      </c>
      <c r="F18" s="89">
        <f t="shared" si="12"/>
        <v>9</v>
      </c>
      <c r="G18" s="105">
        <f>SUM(E18:F18)</f>
        <v>16</v>
      </c>
      <c r="J18" s="18"/>
      <c r="M18" s="18"/>
      <c r="P18" s="18"/>
      <c r="S18" s="18"/>
      <c r="V18" s="18"/>
      <c r="Y18" s="18"/>
      <c r="AB18" s="18"/>
      <c r="AE18" s="18"/>
      <c r="AH18" s="18"/>
    </row>
    <row r="19" spans="1:34" ht="12.75">
      <c r="A19" s="195" t="s">
        <v>12</v>
      </c>
      <c r="B19" s="196"/>
      <c r="C19" s="196"/>
      <c r="D19" s="196"/>
      <c r="E19" s="89">
        <f t="shared" si="12"/>
        <v>23</v>
      </c>
      <c r="F19" s="89">
        <f t="shared" si="12"/>
        <v>16</v>
      </c>
      <c r="G19" s="105">
        <f>SUM(E19:F19)</f>
        <v>39</v>
      </c>
      <c r="J19" s="18"/>
      <c r="M19" s="18"/>
      <c r="P19" s="18"/>
      <c r="S19" s="18"/>
      <c r="V19" s="18"/>
      <c r="Y19" s="18"/>
      <c r="AB19" s="18"/>
      <c r="AE19" s="18"/>
      <c r="AH19" s="18"/>
    </row>
    <row r="20" spans="1:34" ht="12.75">
      <c r="A20" s="195" t="s">
        <v>13</v>
      </c>
      <c r="B20" s="196"/>
      <c r="C20" s="196"/>
      <c r="D20" s="196"/>
      <c r="E20" s="89">
        <f t="shared" si="12"/>
        <v>6</v>
      </c>
      <c r="F20" s="89">
        <f t="shared" si="12"/>
        <v>8</v>
      </c>
      <c r="G20" s="105">
        <f>SUM(F20+E20)</f>
        <v>14</v>
      </c>
      <c r="J20" s="18"/>
      <c r="M20" s="18"/>
      <c r="P20" s="18"/>
      <c r="S20" s="18"/>
      <c r="V20" s="18"/>
      <c r="Y20" s="18"/>
      <c r="AB20" s="18"/>
      <c r="AE20" s="18"/>
      <c r="AH20" s="18"/>
    </row>
    <row r="21" spans="1:34" ht="13.5" thickBot="1">
      <c r="A21" s="197" t="s">
        <v>14</v>
      </c>
      <c r="B21" s="198"/>
      <c r="C21" s="198"/>
      <c r="D21" s="198"/>
      <c r="E21" s="106">
        <f t="shared" si="12"/>
        <v>19</v>
      </c>
      <c r="F21" s="106">
        <f t="shared" si="12"/>
        <v>28</v>
      </c>
      <c r="G21" s="107">
        <f>SUM(E21:F21)</f>
        <v>47</v>
      </c>
      <c r="J21" s="18"/>
      <c r="M21" s="18"/>
      <c r="P21" s="18"/>
      <c r="S21" s="18"/>
      <c r="V21" s="18"/>
      <c r="Y21" s="18"/>
      <c r="AB21" s="18"/>
      <c r="AE21" s="18"/>
      <c r="AH21" s="18"/>
    </row>
    <row r="22" spans="1:34" ht="12.75">
      <c r="A22" s="90"/>
      <c r="B22" s="90"/>
      <c r="C22" s="90"/>
      <c r="D22" s="90"/>
      <c r="E22" s="103"/>
      <c r="F22" s="103"/>
      <c r="G22" s="84"/>
      <c r="J22" s="18"/>
      <c r="M22" s="18"/>
      <c r="P22" s="18"/>
      <c r="S22" s="18"/>
      <c r="V22" s="18"/>
      <c r="Y22" s="18"/>
      <c r="AB22" s="18"/>
      <c r="AE22" s="18"/>
      <c r="AH22" s="18"/>
    </row>
    <row r="23" spans="1:34" ht="12.75">
      <c r="A23" s="90"/>
      <c r="B23" s="90"/>
      <c r="C23" s="90"/>
      <c r="D23" s="90"/>
      <c r="E23" s="103"/>
      <c r="F23" s="103"/>
      <c r="G23" s="84"/>
      <c r="J23" s="18"/>
      <c r="M23" s="18"/>
      <c r="P23" s="18"/>
      <c r="S23" s="18"/>
      <c r="V23" s="18"/>
      <c r="Y23" s="18"/>
      <c r="AB23" s="18"/>
      <c r="AE23" s="18"/>
      <c r="AH23" s="18"/>
    </row>
    <row r="24" spans="1:34" ht="12.75">
      <c r="A24" s="90"/>
      <c r="B24" s="90"/>
      <c r="C24" s="90"/>
      <c r="D24" s="90"/>
      <c r="E24" s="103"/>
      <c r="F24" s="103"/>
      <c r="G24" s="84"/>
      <c r="J24" s="18"/>
      <c r="M24" s="18"/>
      <c r="P24" s="18"/>
      <c r="S24" s="18"/>
      <c r="V24" s="18"/>
      <c r="Y24" s="18"/>
      <c r="AB24" s="18"/>
      <c r="AE24" s="18"/>
      <c r="AH24" s="18"/>
    </row>
    <row r="25" spans="1:34" ht="12.75">
      <c r="A25" s="90"/>
      <c r="B25" s="90"/>
      <c r="C25" s="90"/>
      <c r="D25" s="90"/>
      <c r="E25" s="103"/>
      <c r="F25" s="103"/>
      <c r="G25" s="84"/>
      <c r="J25" s="18"/>
      <c r="M25" s="18"/>
      <c r="P25" s="18"/>
      <c r="S25" s="18"/>
      <c r="V25" s="18"/>
      <c r="Y25" s="18"/>
      <c r="AB25" s="18"/>
      <c r="AE25" s="18"/>
      <c r="AH25" s="18"/>
    </row>
    <row r="26" spans="1:34" ht="12.75">
      <c r="A26" s="90"/>
      <c r="B26" s="90"/>
      <c r="C26" s="90"/>
      <c r="D26" s="90"/>
      <c r="E26" s="103"/>
      <c r="F26" s="103"/>
      <c r="G26" s="84"/>
      <c r="J26" s="18"/>
      <c r="M26" s="18"/>
      <c r="P26" s="18"/>
      <c r="S26" s="18"/>
      <c r="V26" s="18"/>
      <c r="Y26" s="18"/>
      <c r="AB26" s="18"/>
      <c r="AE26" s="18"/>
      <c r="AH26" s="18"/>
    </row>
    <row r="27" spans="4:37" ht="13.5" thickBot="1">
      <c r="D27" s="18"/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93" t="s">
        <v>24</v>
      </c>
      <c r="B28" s="94" t="s">
        <v>16</v>
      </c>
      <c r="C28" s="95" t="s">
        <v>17</v>
      </c>
      <c r="D28" s="96" t="s">
        <v>19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97" t="s">
        <v>0</v>
      </c>
      <c r="B29" s="91">
        <f>SUM(B8)</f>
        <v>1225</v>
      </c>
      <c r="C29" s="92">
        <f>C8</f>
        <v>1248</v>
      </c>
      <c r="D29" s="98">
        <f>D8</f>
        <v>2473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97" t="s">
        <v>1</v>
      </c>
      <c r="B30" s="91">
        <f>E8</f>
        <v>1221</v>
      </c>
      <c r="C30" s="92">
        <f>F8</f>
        <v>1241</v>
      </c>
      <c r="D30" s="98">
        <f>G8</f>
        <v>2462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1:37" ht="12.75">
      <c r="A31" s="97" t="s">
        <v>2</v>
      </c>
      <c r="B31" s="91">
        <f>H8</f>
        <v>1219</v>
      </c>
      <c r="C31" s="92">
        <f>I8</f>
        <v>1242</v>
      </c>
      <c r="D31" s="98">
        <f aca="true" t="shared" si="13" ref="D31:D40">B31+C31</f>
        <v>2461</v>
      </c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1:37" ht="12.75">
      <c r="A32" s="97" t="s">
        <v>3</v>
      </c>
      <c r="B32" s="91">
        <f>K8</f>
        <v>1215</v>
      </c>
      <c r="C32" s="92">
        <f>L8</f>
        <v>1239</v>
      </c>
      <c r="D32" s="98">
        <f t="shared" si="13"/>
        <v>2454</v>
      </c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1:37" ht="12.75">
      <c r="A33" s="97" t="s">
        <v>4</v>
      </c>
      <c r="B33" s="91">
        <f>N8</f>
        <v>1215</v>
      </c>
      <c r="C33" s="92">
        <f>O8</f>
        <v>1239</v>
      </c>
      <c r="D33" s="98">
        <f t="shared" si="13"/>
        <v>2454</v>
      </c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1:37" ht="12.75">
      <c r="A34" s="97" t="s">
        <v>5</v>
      </c>
      <c r="B34" s="91">
        <f>Q8</f>
        <v>1214</v>
      </c>
      <c r="C34" s="92">
        <f>R8</f>
        <v>1238</v>
      </c>
      <c r="D34" s="98">
        <f t="shared" si="13"/>
        <v>2452</v>
      </c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1:37" ht="12.75">
      <c r="A35" s="97" t="s">
        <v>20</v>
      </c>
      <c r="B35" s="91">
        <f>T8</f>
        <v>1209</v>
      </c>
      <c r="C35" s="92">
        <f>U8</f>
        <v>1232</v>
      </c>
      <c r="D35" s="98">
        <f t="shared" si="13"/>
        <v>2441</v>
      </c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1:37" ht="12.75">
      <c r="A36" s="97" t="s">
        <v>6</v>
      </c>
      <c r="B36" s="91">
        <f>W8</f>
        <v>1204</v>
      </c>
      <c r="C36" s="92">
        <f>X8</f>
        <v>1227</v>
      </c>
      <c r="D36" s="98">
        <f t="shared" si="13"/>
        <v>2431</v>
      </c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2.75">
      <c r="A37" s="97" t="s">
        <v>7</v>
      </c>
      <c r="B37" s="91">
        <f>Z8</f>
        <v>1201</v>
      </c>
      <c r="C37" s="92">
        <f>AA8</f>
        <v>1225</v>
      </c>
      <c r="D37" s="98">
        <f t="shared" si="13"/>
        <v>2426</v>
      </c>
      <c r="G37" s="18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97" t="s">
        <v>8</v>
      </c>
      <c r="B38" s="91">
        <f>AC8</f>
        <v>1198</v>
      </c>
      <c r="C38" s="92">
        <f>AD8</f>
        <v>1222</v>
      </c>
      <c r="D38" s="98">
        <f t="shared" si="13"/>
        <v>2420</v>
      </c>
      <c r="G38" s="18"/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37" ht="12.75">
      <c r="A39" s="97" t="s">
        <v>9</v>
      </c>
      <c r="B39" s="91">
        <f>AF8</f>
        <v>1197</v>
      </c>
      <c r="C39" s="92">
        <f>AG8</f>
        <v>1223</v>
      </c>
      <c r="D39" s="98">
        <f t="shared" si="13"/>
        <v>2420</v>
      </c>
      <c r="G39" s="18"/>
      <c r="J39" s="18"/>
      <c r="M39" s="18"/>
      <c r="P39" s="18"/>
      <c r="S39" s="18"/>
      <c r="V39" s="18"/>
      <c r="Y39" s="18"/>
      <c r="AB39" s="18"/>
      <c r="AE39" s="18"/>
      <c r="AH39" s="18"/>
      <c r="AK39" s="18"/>
    </row>
    <row r="40" spans="1:37" ht="13.5" thickBot="1">
      <c r="A40" s="99" t="s">
        <v>10</v>
      </c>
      <c r="B40" s="100">
        <f>AI8</f>
        <v>1195</v>
      </c>
      <c r="C40" s="101">
        <f>AJ8</f>
        <v>1223</v>
      </c>
      <c r="D40" s="102">
        <f t="shared" si="13"/>
        <v>2418</v>
      </c>
      <c r="G40" s="18"/>
      <c r="J40" s="18"/>
      <c r="M40" s="18"/>
      <c r="P40" s="18"/>
      <c r="S40" s="18"/>
      <c r="V40" s="18"/>
      <c r="Y40" s="18"/>
      <c r="AB40" s="18"/>
      <c r="AE40" s="18"/>
      <c r="AH40" s="18"/>
      <c r="AK40" s="18"/>
    </row>
    <row r="41" spans="4:37" ht="12.75">
      <c r="D41" s="18"/>
      <c r="G41" s="18"/>
      <c r="J41" s="18"/>
      <c r="M41" s="18"/>
      <c r="P41" s="18"/>
      <c r="S41" s="18"/>
      <c r="V41" s="18"/>
      <c r="Y41" s="18"/>
      <c r="AB41" s="18"/>
      <c r="AE41" s="18"/>
      <c r="AH41" s="18"/>
      <c r="AK41" s="18"/>
    </row>
    <row r="42" spans="4:37" ht="12.75">
      <c r="D42" s="18"/>
      <c r="G42" s="18"/>
      <c r="J42" s="18"/>
      <c r="M42" s="18"/>
      <c r="P42" s="18"/>
      <c r="S42" s="18"/>
      <c r="V42" s="18"/>
      <c r="Y42" s="18"/>
      <c r="AB42" s="18"/>
      <c r="AE42" s="18"/>
      <c r="AH42" s="18"/>
      <c r="AK42" s="18"/>
    </row>
    <row r="43" spans="4:37" ht="12.75">
      <c r="D43" s="18"/>
      <c r="G43" s="18"/>
      <c r="J43" s="18"/>
      <c r="M43" s="18"/>
      <c r="P43" s="18"/>
      <c r="S43" s="18"/>
      <c r="V43" s="18"/>
      <c r="Y43" s="18"/>
      <c r="AB43" s="18"/>
      <c r="AE43" s="18"/>
      <c r="AH43" s="18"/>
      <c r="AK43" s="18"/>
    </row>
    <row r="44" spans="4:37" ht="12.75">
      <c r="D44" s="18"/>
      <c r="G44" s="18"/>
      <c r="J44" s="18"/>
      <c r="M44" s="18"/>
      <c r="P44" s="18"/>
      <c r="S44" s="18"/>
      <c r="V44" s="18"/>
      <c r="Y44" s="18"/>
      <c r="AB44" s="18"/>
      <c r="AE44" s="18"/>
      <c r="AH44" s="18"/>
      <c r="AK44" s="18"/>
    </row>
    <row r="45" spans="4:37" ht="12.75">
      <c r="D45" s="18"/>
      <c r="G45" s="18"/>
      <c r="J45" s="18"/>
      <c r="M45" s="18"/>
      <c r="P45" s="18"/>
      <c r="S45" s="18"/>
      <c r="V45" s="18"/>
      <c r="Y45" s="18"/>
      <c r="AB45" s="18"/>
      <c r="AE45" s="18"/>
      <c r="AH45" s="18"/>
      <c r="AK45" s="18"/>
    </row>
    <row r="46" spans="4:37" ht="12.75">
      <c r="D46" s="18"/>
      <c r="G46" s="18"/>
      <c r="J46" s="18"/>
      <c r="M46" s="18"/>
      <c r="P46" s="18"/>
      <c r="S46" s="18"/>
      <c r="V46" s="18"/>
      <c r="Y46" s="18"/>
      <c r="AB46" s="18"/>
      <c r="AE46" s="18"/>
      <c r="AH46" s="18"/>
      <c r="AK46" s="18"/>
    </row>
    <row r="47" spans="4:37" ht="12.75">
      <c r="D47" s="18"/>
      <c r="G47" s="18"/>
      <c r="J47" s="18"/>
      <c r="M47" s="18"/>
      <c r="P47" s="18"/>
      <c r="S47" s="18"/>
      <c r="V47" s="18"/>
      <c r="Y47" s="18"/>
      <c r="AB47" s="18"/>
      <c r="AE47" s="18"/>
      <c r="AH47" s="18"/>
      <c r="AK47" s="18"/>
    </row>
    <row r="48" spans="4:37" ht="12.75">
      <c r="D48" s="18"/>
      <c r="G48" s="18"/>
      <c r="J48" s="18"/>
      <c r="M48" s="18"/>
      <c r="P48" s="18"/>
      <c r="S48" s="18"/>
      <c r="V48" s="18"/>
      <c r="Y48" s="18"/>
      <c r="AB48" s="18"/>
      <c r="AE48" s="18"/>
      <c r="AH48" s="18"/>
      <c r="AK48" s="18"/>
    </row>
  </sheetData>
  <sheetProtection/>
  <mergeCells count="18">
    <mergeCell ref="A21:D21"/>
    <mergeCell ref="A16:G16"/>
    <mergeCell ref="A17:D17"/>
    <mergeCell ref="A18:D18"/>
    <mergeCell ref="A19:D19"/>
    <mergeCell ref="A20:D20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2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25" sqref="E25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2003'!B8)</f>
        <v>1225</v>
      </c>
      <c r="C3" s="129">
        <f>SUM('pohyb obyv 2003'!C8)</f>
        <v>1248</v>
      </c>
      <c r="D3" s="130">
        <f>SUM('pohyb obyv 2003'!D8)</f>
        <v>2473</v>
      </c>
      <c r="E3" s="131">
        <f>B8</f>
        <v>1225</v>
      </c>
      <c r="F3" s="131">
        <f>C8</f>
        <v>1248</v>
      </c>
      <c r="G3" s="132">
        <f>E3+F3</f>
        <v>2473</v>
      </c>
      <c r="H3" s="133">
        <f>E8</f>
        <v>1221</v>
      </c>
      <c r="I3" s="131">
        <f>F8</f>
        <v>1248</v>
      </c>
      <c r="J3" s="130">
        <f aca="true" t="shared" si="0" ref="J3:J8">H3+I3</f>
        <v>2469</v>
      </c>
      <c r="K3" s="133">
        <f>H8</f>
        <v>1219</v>
      </c>
      <c r="L3" s="131">
        <f>I8</f>
        <v>1247</v>
      </c>
      <c r="M3" s="130">
        <f aca="true" t="shared" si="1" ref="M3:M8">K3+L3</f>
        <v>2466</v>
      </c>
      <c r="N3" s="133">
        <f>K8</f>
        <v>1216</v>
      </c>
      <c r="O3" s="131">
        <f>L8</f>
        <v>1249</v>
      </c>
      <c r="P3" s="130">
        <f aca="true" t="shared" si="2" ref="P3:P8">N3+O3</f>
        <v>2465</v>
      </c>
      <c r="Q3" s="133">
        <f>N8</f>
        <v>1216</v>
      </c>
      <c r="R3" s="131">
        <f>O8</f>
        <v>1250</v>
      </c>
      <c r="S3" s="130">
        <f aca="true" t="shared" si="3" ref="S3:S8">Q3+R3</f>
        <v>2466</v>
      </c>
      <c r="T3" s="133">
        <f>Q8</f>
        <v>1217</v>
      </c>
      <c r="U3" s="131">
        <f>R8</f>
        <v>1256</v>
      </c>
      <c r="V3" s="130">
        <f aca="true" t="shared" si="4" ref="V3:V8">T3+U3</f>
        <v>2473</v>
      </c>
      <c r="W3" s="133">
        <f>T8</f>
        <v>1217</v>
      </c>
      <c r="X3" s="131">
        <f>U8</f>
        <v>1255</v>
      </c>
      <c r="Y3" s="130">
        <f aca="true" t="shared" si="5" ref="Y3:Y8">W3+X3</f>
        <v>2472</v>
      </c>
      <c r="Z3" s="133">
        <f>W8</f>
        <v>1213</v>
      </c>
      <c r="AA3" s="131">
        <f>X8</f>
        <v>1254</v>
      </c>
      <c r="AB3" s="130">
        <f aca="true" t="shared" si="6" ref="AB3:AB8">Z3+AA3</f>
        <v>2467</v>
      </c>
      <c r="AC3" s="131">
        <f>Z8</f>
        <v>1213</v>
      </c>
      <c r="AD3" s="131">
        <f>AA8</f>
        <v>1253</v>
      </c>
      <c r="AE3" s="132">
        <f aca="true" t="shared" si="7" ref="AE3:AE8">AC3+AD3</f>
        <v>2466</v>
      </c>
      <c r="AF3" s="133">
        <f>AC8</f>
        <v>1210</v>
      </c>
      <c r="AG3" s="131">
        <f>AD8</f>
        <v>1249</v>
      </c>
      <c r="AH3" s="130">
        <f aca="true" t="shared" si="8" ref="AH3:AH8">AF3+AG3</f>
        <v>2459</v>
      </c>
      <c r="AI3" s="131">
        <f>AF8</f>
        <v>1210</v>
      </c>
      <c r="AJ3" s="131">
        <f>AG8</f>
        <v>1244</v>
      </c>
      <c r="AK3" s="130">
        <f aca="true" t="shared" si="9" ref="AK3:AK8">AI3+AJ3</f>
        <v>2454</v>
      </c>
    </row>
    <row r="4" spans="1:37" ht="12.75">
      <c r="A4" s="135" t="s">
        <v>11</v>
      </c>
      <c r="B4" s="136">
        <v>1</v>
      </c>
      <c r="C4" s="137">
        <v>0</v>
      </c>
      <c r="D4" s="138">
        <f>B4+C4</f>
        <v>1</v>
      </c>
      <c r="E4" s="137">
        <v>0</v>
      </c>
      <c r="F4" s="137">
        <v>3</v>
      </c>
      <c r="G4" s="139">
        <f>E4+F4</f>
        <v>3</v>
      </c>
      <c r="H4" s="136">
        <v>1</v>
      </c>
      <c r="I4" s="137">
        <v>1</v>
      </c>
      <c r="J4" s="138">
        <f t="shared" si="0"/>
        <v>2</v>
      </c>
      <c r="K4" s="136">
        <v>0</v>
      </c>
      <c r="L4" s="137">
        <v>3</v>
      </c>
      <c r="M4" s="138">
        <f t="shared" si="1"/>
        <v>3</v>
      </c>
      <c r="N4" s="136">
        <v>1</v>
      </c>
      <c r="O4" s="137">
        <v>0</v>
      </c>
      <c r="P4" s="138">
        <f t="shared" si="2"/>
        <v>1</v>
      </c>
      <c r="Q4" s="136">
        <v>0</v>
      </c>
      <c r="R4" s="137">
        <v>2</v>
      </c>
      <c r="S4" s="138">
        <f t="shared" si="3"/>
        <v>2</v>
      </c>
      <c r="T4" s="136">
        <v>2</v>
      </c>
      <c r="U4" s="137">
        <v>0</v>
      </c>
      <c r="V4" s="138">
        <f t="shared" si="4"/>
        <v>2</v>
      </c>
      <c r="W4" s="136">
        <v>0</v>
      </c>
      <c r="X4" s="137">
        <v>1</v>
      </c>
      <c r="Y4" s="138">
        <f t="shared" si="5"/>
        <v>1</v>
      </c>
      <c r="Z4" s="136">
        <v>2</v>
      </c>
      <c r="AA4" s="137">
        <v>0</v>
      </c>
      <c r="AB4" s="138">
        <f t="shared" si="6"/>
        <v>2</v>
      </c>
      <c r="AC4" s="137">
        <v>1</v>
      </c>
      <c r="AD4" s="137">
        <v>0</v>
      </c>
      <c r="AE4" s="139">
        <f t="shared" si="7"/>
        <v>1</v>
      </c>
      <c r="AF4" s="136">
        <v>1</v>
      </c>
      <c r="AG4" s="137">
        <v>1</v>
      </c>
      <c r="AH4" s="138">
        <f t="shared" si="8"/>
        <v>2</v>
      </c>
      <c r="AI4" s="137">
        <v>2</v>
      </c>
      <c r="AJ4" s="137">
        <v>1</v>
      </c>
      <c r="AK4" s="138">
        <f t="shared" si="9"/>
        <v>3</v>
      </c>
    </row>
    <row r="5" spans="1:37" ht="12.75">
      <c r="A5" s="135" t="s">
        <v>12</v>
      </c>
      <c r="B5" s="136">
        <v>4</v>
      </c>
      <c r="C5" s="137">
        <v>1</v>
      </c>
      <c r="D5" s="138">
        <f>B5+C5</f>
        <v>5</v>
      </c>
      <c r="E5" s="137">
        <v>2</v>
      </c>
      <c r="F5" s="137">
        <v>0</v>
      </c>
      <c r="G5" s="139">
        <f>E5+F5</f>
        <v>2</v>
      </c>
      <c r="H5" s="136">
        <v>2</v>
      </c>
      <c r="I5" s="137">
        <v>2</v>
      </c>
      <c r="J5" s="138">
        <f t="shared" si="0"/>
        <v>4</v>
      </c>
      <c r="K5" s="136">
        <v>1</v>
      </c>
      <c r="L5" s="137">
        <v>2</v>
      </c>
      <c r="M5" s="138">
        <f t="shared" si="1"/>
        <v>3</v>
      </c>
      <c r="N5" s="136">
        <v>2</v>
      </c>
      <c r="O5" s="137">
        <v>0</v>
      </c>
      <c r="P5" s="138">
        <f t="shared" si="2"/>
        <v>2</v>
      </c>
      <c r="Q5" s="136">
        <v>1</v>
      </c>
      <c r="R5" s="137">
        <v>0</v>
      </c>
      <c r="S5" s="138">
        <f t="shared" si="3"/>
        <v>1</v>
      </c>
      <c r="T5" s="136">
        <v>0</v>
      </c>
      <c r="U5" s="137">
        <v>1</v>
      </c>
      <c r="V5" s="138">
        <f t="shared" si="4"/>
        <v>1</v>
      </c>
      <c r="W5" s="136">
        <v>1</v>
      </c>
      <c r="X5" s="137">
        <v>2</v>
      </c>
      <c r="Y5" s="138">
        <f t="shared" si="5"/>
        <v>3</v>
      </c>
      <c r="Z5" s="136">
        <v>0</v>
      </c>
      <c r="AA5" s="137">
        <v>0</v>
      </c>
      <c r="AB5" s="138">
        <f t="shared" si="6"/>
        <v>0</v>
      </c>
      <c r="AC5" s="137">
        <v>2</v>
      </c>
      <c r="AD5" s="137">
        <v>2</v>
      </c>
      <c r="AE5" s="139">
        <f t="shared" si="7"/>
        <v>4</v>
      </c>
      <c r="AF5" s="136">
        <v>1</v>
      </c>
      <c r="AG5" s="137">
        <v>2</v>
      </c>
      <c r="AH5" s="138">
        <f t="shared" si="8"/>
        <v>3</v>
      </c>
      <c r="AI5" s="137">
        <v>5</v>
      </c>
      <c r="AJ5" s="137">
        <v>4</v>
      </c>
      <c r="AK5" s="138">
        <f t="shared" si="9"/>
        <v>9</v>
      </c>
    </row>
    <row r="6" spans="1:37" ht="12.75">
      <c r="A6" s="135" t="s">
        <v>13</v>
      </c>
      <c r="B6" s="136">
        <v>4</v>
      </c>
      <c r="C6" s="137">
        <v>4</v>
      </c>
      <c r="D6" s="138">
        <f>B6+C6</f>
        <v>8</v>
      </c>
      <c r="E6" s="137">
        <v>0</v>
      </c>
      <c r="F6" s="137">
        <v>0</v>
      </c>
      <c r="G6" s="139">
        <f>E6+F6</f>
        <v>0</v>
      </c>
      <c r="H6" s="136">
        <v>0</v>
      </c>
      <c r="I6" s="137">
        <v>0</v>
      </c>
      <c r="J6" s="138">
        <f t="shared" si="0"/>
        <v>0</v>
      </c>
      <c r="K6" s="136">
        <v>0</v>
      </c>
      <c r="L6" s="137">
        <v>1</v>
      </c>
      <c r="M6" s="138">
        <f t="shared" si="1"/>
        <v>1</v>
      </c>
      <c r="N6" s="136">
        <v>2</v>
      </c>
      <c r="O6" s="137">
        <v>1</v>
      </c>
      <c r="P6" s="138">
        <f t="shared" si="2"/>
        <v>3</v>
      </c>
      <c r="Q6" s="136">
        <v>2</v>
      </c>
      <c r="R6" s="137">
        <v>4</v>
      </c>
      <c r="S6" s="138">
        <f t="shared" si="3"/>
        <v>6</v>
      </c>
      <c r="T6" s="136">
        <v>0</v>
      </c>
      <c r="U6" s="137">
        <v>1</v>
      </c>
      <c r="V6" s="138">
        <f t="shared" si="4"/>
        <v>1</v>
      </c>
      <c r="W6" s="136">
        <v>0</v>
      </c>
      <c r="X6" s="137">
        <v>0</v>
      </c>
      <c r="Y6" s="138">
        <f t="shared" si="5"/>
        <v>0</v>
      </c>
      <c r="Z6" s="136">
        <v>0</v>
      </c>
      <c r="AA6" s="137">
        <v>0</v>
      </c>
      <c r="AB6" s="138">
        <f t="shared" si="6"/>
        <v>0</v>
      </c>
      <c r="AC6" s="137">
        <v>0</v>
      </c>
      <c r="AD6" s="137">
        <v>1</v>
      </c>
      <c r="AE6" s="139">
        <f t="shared" si="7"/>
        <v>1</v>
      </c>
      <c r="AF6" s="136">
        <v>0</v>
      </c>
      <c r="AG6" s="137">
        <v>0</v>
      </c>
      <c r="AH6" s="138">
        <f t="shared" si="8"/>
        <v>0</v>
      </c>
      <c r="AI6" s="137">
        <v>1</v>
      </c>
      <c r="AJ6" s="137">
        <v>0</v>
      </c>
      <c r="AK6" s="138">
        <f t="shared" si="9"/>
        <v>1</v>
      </c>
    </row>
    <row r="7" spans="1:37" ht="12.75">
      <c r="A7" s="135" t="s">
        <v>14</v>
      </c>
      <c r="B7" s="136">
        <v>1</v>
      </c>
      <c r="C7" s="137">
        <v>3</v>
      </c>
      <c r="D7" s="138">
        <f>B7+C7</f>
        <v>4</v>
      </c>
      <c r="E7" s="137">
        <v>2</v>
      </c>
      <c r="F7" s="137">
        <v>3</v>
      </c>
      <c r="G7" s="139">
        <f>F7+E7</f>
        <v>5</v>
      </c>
      <c r="H7" s="136">
        <v>1</v>
      </c>
      <c r="I7" s="137">
        <v>0</v>
      </c>
      <c r="J7" s="138">
        <f t="shared" si="0"/>
        <v>1</v>
      </c>
      <c r="K7" s="136">
        <v>2</v>
      </c>
      <c r="L7" s="137">
        <v>0</v>
      </c>
      <c r="M7" s="138">
        <f t="shared" si="1"/>
        <v>2</v>
      </c>
      <c r="N7" s="136">
        <v>1</v>
      </c>
      <c r="O7" s="137">
        <v>0</v>
      </c>
      <c r="P7" s="138">
        <f t="shared" si="2"/>
        <v>1</v>
      </c>
      <c r="Q7" s="136">
        <v>0</v>
      </c>
      <c r="R7" s="137">
        <v>0</v>
      </c>
      <c r="S7" s="138">
        <f t="shared" si="3"/>
        <v>0</v>
      </c>
      <c r="T7" s="136">
        <v>2</v>
      </c>
      <c r="U7" s="137">
        <v>1</v>
      </c>
      <c r="V7" s="138">
        <f t="shared" si="4"/>
        <v>3</v>
      </c>
      <c r="W7" s="136">
        <v>3</v>
      </c>
      <c r="X7" s="137">
        <v>0</v>
      </c>
      <c r="Y7" s="138">
        <f t="shared" si="5"/>
        <v>3</v>
      </c>
      <c r="Z7" s="136">
        <v>2</v>
      </c>
      <c r="AA7" s="137">
        <v>1</v>
      </c>
      <c r="AB7" s="138">
        <f t="shared" si="6"/>
        <v>3</v>
      </c>
      <c r="AC7" s="137">
        <v>2</v>
      </c>
      <c r="AD7" s="137">
        <v>3</v>
      </c>
      <c r="AE7" s="139">
        <f t="shared" si="7"/>
        <v>5</v>
      </c>
      <c r="AF7" s="136">
        <v>0</v>
      </c>
      <c r="AG7" s="137">
        <v>4</v>
      </c>
      <c r="AH7" s="138">
        <f t="shared" si="8"/>
        <v>4</v>
      </c>
      <c r="AI7" s="137">
        <v>1</v>
      </c>
      <c r="AJ7" s="137">
        <v>5</v>
      </c>
      <c r="AK7" s="138">
        <f t="shared" si="9"/>
        <v>6</v>
      </c>
    </row>
    <row r="8" spans="1:37" s="134" customFormat="1" ht="43.5" customHeight="1">
      <c r="A8" s="140" t="s">
        <v>15</v>
      </c>
      <c r="B8" s="141">
        <f>B3+B4-B5+B6-B7</f>
        <v>1225</v>
      </c>
      <c r="C8" s="142">
        <f>C3+C4-C5+C6-C7</f>
        <v>1248</v>
      </c>
      <c r="D8" s="143">
        <f>B8+C8</f>
        <v>2473</v>
      </c>
      <c r="E8" s="142">
        <f>E3+E4-E5+E6-E7</f>
        <v>1221</v>
      </c>
      <c r="F8" s="142">
        <f>F3+F4-F5+F6-F7</f>
        <v>1248</v>
      </c>
      <c r="G8" s="144">
        <f>E8+F8</f>
        <v>2469</v>
      </c>
      <c r="H8" s="141">
        <f>H3+H4-H5+H6-H7</f>
        <v>1219</v>
      </c>
      <c r="I8" s="142">
        <f>I3+I4-I5+I6-I7</f>
        <v>1247</v>
      </c>
      <c r="J8" s="143">
        <f t="shared" si="0"/>
        <v>2466</v>
      </c>
      <c r="K8" s="141">
        <f>K3+K4-K5+K6-K7</f>
        <v>1216</v>
      </c>
      <c r="L8" s="142">
        <f>L3+L4-L5+L6-L7</f>
        <v>1249</v>
      </c>
      <c r="M8" s="143">
        <f t="shared" si="1"/>
        <v>2465</v>
      </c>
      <c r="N8" s="141">
        <f>N3+N4-N5+N6-N7</f>
        <v>1216</v>
      </c>
      <c r="O8" s="142">
        <f>O3+O4-O5+O6-O7</f>
        <v>1250</v>
      </c>
      <c r="P8" s="143">
        <f t="shared" si="2"/>
        <v>2466</v>
      </c>
      <c r="Q8" s="141">
        <f>Q3+Q4-Q5+Q6-Q7</f>
        <v>1217</v>
      </c>
      <c r="R8" s="142">
        <f>R3+R4-R5+R6-R7</f>
        <v>1256</v>
      </c>
      <c r="S8" s="143">
        <f t="shared" si="3"/>
        <v>2473</v>
      </c>
      <c r="T8" s="141">
        <f>T3+T4-T5+T6-T7</f>
        <v>1217</v>
      </c>
      <c r="U8" s="142">
        <f>U3+U4-U5+U6-U7</f>
        <v>1255</v>
      </c>
      <c r="V8" s="143">
        <f t="shared" si="4"/>
        <v>2472</v>
      </c>
      <c r="W8" s="141">
        <f>W3+W4-W5+W6-W7</f>
        <v>1213</v>
      </c>
      <c r="X8" s="142">
        <f>X3+X4-X5+X6-X7</f>
        <v>1254</v>
      </c>
      <c r="Y8" s="143">
        <f t="shared" si="5"/>
        <v>2467</v>
      </c>
      <c r="Z8" s="141">
        <f>Z3+Z4-Z5+Z6-Z7</f>
        <v>1213</v>
      </c>
      <c r="AA8" s="142">
        <f>AA3+AA4-AA5+AA6-AA7</f>
        <v>1253</v>
      </c>
      <c r="AB8" s="143">
        <f t="shared" si="6"/>
        <v>2466</v>
      </c>
      <c r="AC8" s="142">
        <f>AC3+AC4-AC5+AC6-AC7</f>
        <v>1210</v>
      </c>
      <c r="AD8" s="142">
        <f>AD3+AD4-AD5+AD6-AD7</f>
        <v>1249</v>
      </c>
      <c r="AE8" s="144">
        <f t="shared" si="7"/>
        <v>2459</v>
      </c>
      <c r="AF8" s="141">
        <f>AF3+AF4-AF5+AF6-AF7</f>
        <v>1210</v>
      </c>
      <c r="AG8" s="142">
        <f>AG3+AG4-AG5+AG6-AG7</f>
        <v>1244</v>
      </c>
      <c r="AH8" s="143">
        <f t="shared" si="8"/>
        <v>2454</v>
      </c>
      <c r="AI8" s="142">
        <f>AI3+AI4-AI5+AI6-AI7</f>
        <v>1207</v>
      </c>
      <c r="AJ8" s="142">
        <f>AJ3+AJ4-AJ5+AJ6-AJ7</f>
        <v>1236</v>
      </c>
      <c r="AK8" s="143">
        <f t="shared" si="9"/>
        <v>2443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0</v>
      </c>
      <c r="D10" s="152">
        <f>C10+B10</f>
        <v>0</v>
      </c>
      <c r="E10" s="151">
        <f>E8-E3</f>
        <v>-4</v>
      </c>
      <c r="F10" s="151">
        <f>F8-F3</f>
        <v>0</v>
      </c>
      <c r="G10" s="153">
        <f>F10+E10</f>
        <v>-4</v>
      </c>
      <c r="H10" s="150">
        <f>H8-H3</f>
        <v>-2</v>
      </c>
      <c r="I10" s="151">
        <f>I8-I3</f>
        <v>-1</v>
      </c>
      <c r="J10" s="152">
        <f>I10+H10</f>
        <v>-3</v>
      </c>
      <c r="K10" s="150">
        <f>K8-K3</f>
        <v>-3</v>
      </c>
      <c r="L10" s="151">
        <f>L8-L3</f>
        <v>2</v>
      </c>
      <c r="M10" s="152">
        <f>L10+K10</f>
        <v>-1</v>
      </c>
      <c r="N10" s="150">
        <f>N8-N3</f>
        <v>0</v>
      </c>
      <c r="O10" s="151">
        <f>O8-O3</f>
        <v>1</v>
      </c>
      <c r="P10" s="152">
        <f>O10+N10</f>
        <v>1</v>
      </c>
      <c r="Q10" s="150">
        <f>Q8-Q3</f>
        <v>1</v>
      </c>
      <c r="R10" s="151">
        <f>R8-R3</f>
        <v>6</v>
      </c>
      <c r="S10" s="152">
        <f>R10+Q10</f>
        <v>7</v>
      </c>
      <c r="T10" s="150">
        <f>T8-T3</f>
        <v>0</v>
      </c>
      <c r="U10" s="151">
        <f>U8-U3</f>
        <v>-1</v>
      </c>
      <c r="V10" s="152">
        <f>U10+T10</f>
        <v>-1</v>
      </c>
      <c r="W10" s="150">
        <f>W8-W3</f>
        <v>-4</v>
      </c>
      <c r="X10" s="151">
        <f>X8-X3</f>
        <v>-1</v>
      </c>
      <c r="Y10" s="152">
        <f>X10+W10</f>
        <v>-5</v>
      </c>
      <c r="Z10" s="150">
        <f>Z8-Z3</f>
        <v>0</v>
      </c>
      <c r="AA10" s="151">
        <f>AA8-AA3</f>
        <v>-1</v>
      </c>
      <c r="AB10" s="152">
        <f>AA10+Z10</f>
        <v>-1</v>
      </c>
      <c r="AC10" s="151">
        <f>AC8-AC3</f>
        <v>-3</v>
      </c>
      <c r="AD10" s="151">
        <f>AD8-AD3</f>
        <v>-4</v>
      </c>
      <c r="AE10" s="153">
        <f>AD10+AC10</f>
        <v>-7</v>
      </c>
      <c r="AF10" s="150">
        <f>AF8-AF3</f>
        <v>0</v>
      </c>
      <c r="AG10" s="151">
        <f>AG8-AG3</f>
        <v>-5</v>
      </c>
      <c r="AH10" s="152">
        <f>AG10+AF10</f>
        <v>-5</v>
      </c>
      <c r="AI10" s="151">
        <f>AI8-AI3</f>
        <v>-3</v>
      </c>
      <c r="AJ10" s="151">
        <f>AJ8-AJ3</f>
        <v>-8</v>
      </c>
      <c r="AK10" s="152">
        <f>AJ10+AI10</f>
        <v>-11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1.0187755102040816</v>
      </c>
      <c r="D12" s="158"/>
      <c r="E12" s="157">
        <f>1</f>
        <v>1</v>
      </c>
      <c r="F12" s="157">
        <f>F8/E8</f>
        <v>1.0221130221130221</v>
      </c>
      <c r="G12" s="159"/>
      <c r="H12" s="156">
        <f>1</f>
        <v>1</v>
      </c>
      <c r="I12" s="157">
        <f>I8/H8</f>
        <v>1.0229696472518457</v>
      </c>
      <c r="J12" s="158"/>
      <c r="K12" s="156">
        <f>1</f>
        <v>1</v>
      </c>
      <c r="L12" s="157">
        <f>L8/K8</f>
        <v>1.027138157894737</v>
      </c>
      <c r="M12" s="158"/>
      <c r="N12" s="156">
        <f>1</f>
        <v>1</v>
      </c>
      <c r="O12" s="157">
        <f>O8/N8</f>
        <v>1.0279605263157894</v>
      </c>
      <c r="P12" s="158"/>
      <c r="Q12" s="156">
        <f>1</f>
        <v>1</v>
      </c>
      <c r="R12" s="157">
        <f>R8/Q8</f>
        <v>1.0320460147904684</v>
      </c>
      <c r="S12" s="158"/>
      <c r="T12" s="156">
        <f>1</f>
        <v>1</v>
      </c>
      <c r="U12" s="157">
        <f>U8/T8</f>
        <v>1.0312243221035333</v>
      </c>
      <c r="V12" s="158"/>
      <c r="W12" s="156">
        <f>1</f>
        <v>1</v>
      </c>
      <c r="X12" s="157">
        <f>X8/W8</f>
        <v>1.033800494641385</v>
      </c>
      <c r="Y12" s="158"/>
      <c r="Z12" s="156">
        <f>1</f>
        <v>1</v>
      </c>
      <c r="AA12" s="157">
        <f>AA8/Z8</f>
        <v>1.0329760923330584</v>
      </c>
      <c r="AB12" s="158"/>
      <c r="AC12" s="157">
        <f>1</f>
        <v>1</v>
      </c>
      <c r="AD12" s="157">
        <f>AD8/AC8</f>
        <v>1.0322314049586776</v>
      </c>
      <c r="AE12" s="159"/>
      <c r="AF12" s="156">
        <f>1</f>
        <v>1</v>
      </c>
      <c r="AG12" s="157">
        <f>AG8/AF8</f>
        <v>1.028099173553719</v>
      </c>
      <c r="AH12" s="158"/>
      <c r="AI12" s="157">
        <f>1</f>
        <v>1</v>
      </c>
      <c r="AJ12" s="157">
        <f>AJ8/AI8</f>
        <v>1.024026512013256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0.996734693877551</v>
      </c>
      <c r="F14" s="167">
        <f t="shared" si="10"/>
        <v>1</v>
      </c>
      <c r="G14" s="168">
        <f t="shared" si="10"/>
        <v>0.9983825313384553</v>
      </c>
      <c r="H14" s="169">
        <f t="shared" si="10"/>
        <v>0.9983619983619983</v>
      </c>
      <c r="I14" s="167">
        <f t="shared" si="10"/>
        <v>0.999198717948718</v>
      </c>
      <c r="J14" s="170">
        <f t="shared" si="10"/>
        <v>0.9987849331713244</v>
      </c>
      <c r="K14" s="169">
        <f t="shared" si="10"/>
        <v>0.9975389663658737</v>
      </c>
      <c r="L14" s="167">
        <f t="shared" si="10"/>
        <v>1.0016038492381716</v>
      </c>
      <c r="M14" s="170">
        <f t="shared" si="10"/>
        <v>0.9995944849959448</v>
      </c>
      <c r="N14" s="169">
        <f t="shared" si="10"/>
        <v>1</v>
      </c>
      <c r="O14" s="167">
        <f t="shared" si="10"/>
        <v>1.00080064051241</v>
      </c>
      <c r="P14" s="170">
        <f t="shared" si="10"/>
        <v>1.0004056795131846</v>
      </c>
      <c r="Q14" s="169">
        <f t="shared" si="10"/>
        <v>1.0008223684210527</v>
      </c>
      <c r="R14" s="167">
        <f t="shared" si="10"/>
        <v>1.0048</v>
      </c>
      <c r="S14" s="170">
        <f t="shared" si="10"/>
        <v>1.002838605028386</v>
      </c>
      <c r="T14" s="169">
        <f t="shared" si="10"/>
        <v>1</v>
      </c>
      <c r="U14" s="167">
        <f t="shared" si="10"/>
        <v>0.9992038216560509</v>
      </c>
      <c r="V14" s="170">
        <f t="shared" si="10"/>
        <v>0.9995956328346138</v>
      </c>
      <c r="W14" s="169">
        <f t="shared" si="10"/>
        <v>0.9967132292522597</v>
      </c>
      <c r="X14" s="167">
        <f t="shared" si="10"/>
        <v>0.999203187250996</v>
      </c>
      <c r="Y14" s="170">
        <f t="shared" si="10"/>
        <v>0.9979773462783171</v>
      </c>
      <c r="Z14" s="169">
        <f t="shared" si="10"/>
        <v>1</v>
      </c>
      <c r="AA14" s="167">
        <f t="shared" si="10"/>
        <v>0.9992025518341308</v>
      </c>
      <c r="AB14" s="170">
        <f t="shared" si="10"/>
        <v>0.9995946493717065</v>
      </c>
      <c r="AC14" s="167">
        <f t="shared" si="10"/>
        <v>0.9975267930750206</v>
      </c>
      <c r="AD14" s="167">
        <f t="shared" si="10"/>
        <v>0.9968076616121309</v>
      </c>
      <c r="AE14" s="168">
        <f t="shared" si="10"/>
        <v>0.9971613949716139</v>
      </c>
      <c r="AF14" s="169">
        <f t="shared" si="10"/>
        <v>1</v>
      </c>
      <c r="AG14" s="167">
        <f t="shared" si="10"/>
        <v>0.9959967974379503</v>
      </c>
      <c r="AH14" s="170">
        <f t="shared" si="10"/>
        <v>0.9979666531110207</v>
      </c>
      <c r="AI14" s="167">
        <f t="shared" si="10"/>
        <v>0.9975206611570248</v>
      </c>
      <c r="AJ14" s="167">
        <f t="shared" si="10"/>
        <v>0.9935691318327974</v>
      </c>
      <c r="AK14" s="170">
        <f t="shared" si="10"/>
        <v>0.9955175224123879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31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11</v>
      </c>
      <c r="F18" s="176">
        <f t="shared" si="11"/>
        <v>12</v>
      </c>
      <c r="G18" s="177">
        <f>SUM(E18:F18)</f>
        <v>23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21</v>
      </c>
      <c r="F19" s="176">
        <f t="shared" si="11"/>
        <v>16</v>
      </c>
      <c r="G19" s="177">
        <f>SUM(E19:F19)</f>
        <v>37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9</v>
      </c>
      <c r="F20" s="176">
        <f t="shared" si="11"/>
        <v>12</v>
      </c>
      <c r="G20" s="177">
        <f>SUM(F20+E20)</f>
        <v>21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17</v>
      </c>
      <c r="F21" s="178">
        <f t="shared" si="11"/>
        <v>20</v>
      </c>
      <c r="G21" s="179">
        <f>SUM(E21:F21)</f>
        <v>37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1225</v>
      </c>
      <c r="C29" s="189">
        <f>C8</f>
        <v>1248</v>
      </c>
      <c r="D29" s="190">
        <f>D8</f>
        <v>2473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1221</v>
      </c>
      <c r="C30" s="189">
        <f>F8</f>
        <v>1248</v>
      </c>
      <c r="D30" s="190">
        <f>G8</f>
        <v>2469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1219</v>
      </c>
      <c r="C31" s="189">
        <f>I8</f>
        <v>1247</v>
      </c>
      <c r="D31" s="190">
        <f aca="true" t="shared" si="12" ref="D31:D40">B31+C31</f>
        <v>2466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1216</v>
      </c>
      <c r="C32" s="189">
        <f>L8</f>
        <v>1249</v>
      </c>
      <c r="D32" s="190">
        <f t="shared" si="12"/>
        <v>2465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1216</v>
      </c>
      <c r="C33" s="189">
        <f>O8</f>
        <v>1250</v>
      </c>
      <c r="D33" s="190">
        <f t="shared" si="12"/>
        <v>2466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1217</v>
      </c>
      <c r="C34" s="189">
        <f>R8</f>
        <v>1256</v>
      </c>
      <c r="D34" s="190">
        <f t="shared" si="12"/>
        <v>2473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1217</v>
      </c>
      <c r="C35" s="189">
        <f>U8</f>
        <v>1255</v>
      </c>
      <c r="D35" s="190">
        <f t="shared" si="12"/>
        <v>2472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1213</v>
      </c>
      <c r="C36" s="189">
        <f>X8</f>
        <v>1254</v>
      </c>
      <c r="D36" s="190">
        <f t="shared" si="12"/>
        <v>2467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1213</v>
      </c>
      <c r="C37" s="189">
        <f>AA8</f>
        <v>1253</v>
      </c>
      <c r="D37" s="190">
        <f t="shared" si="12"/>
        <v>2466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1210</v>
      </c>
      <c r="C38" s="189">
        <f>AD8</f>
        <v>1249</v>
      </c>
      <c r="D38" s="190">
        <f t="shared" si="12"/>
        <v>2459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1210</v>
      </c>
      <c r="C39" s="189">
        <f>AG8</f>
        <v>1244</v>
      </c>
      <c r="D39" s="190">
        <f t="shared" si="12"/>
        <v>2454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1207</v>
      </c>
      <c r="C40" s="193">
        <f>AJ8</f>
        <v>1236</v>
      </c>
      <c r="D40" s="194">
        <f t="shared" si="12"/>
        <v>2443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Z1:AB1"/>
    <mergeCell ref="AC1:AE1"/>
    <mergeCell ref="AF1:AH1"/>
    <mergeCell ref="AI1:AK1"/>
    <mergeCell ref="N1:P1"/>
    <mergeCell ref="Q1:S1"/>
    <mergeCell ref="T1:V1"/>
    <mergeCell ref="W1:Y1"/>
    <mergeCell ref="A21:D21"/>
    <mergeCell ref="A16:G16"/>
    <mergeCell ref="A17:D17"/>
    <mergeCell ref="A18:D18"/>
    <mergeCell ref="A19:D19"/>
    <mergeCell ref="A20:D20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Normal="5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3" sqref="G3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9" t="s">
        <v>0</v>
      </c>
      <c r="C1" s="220"/>
      <c r="D1" s="221"/>
      <c r="E1" s="220" t="s">
        <v>1</v>
      </c>
      <c r="F1" s="220"/>
      <c r="G1" s="220"/>
      <c r="H1" s="219" t="s">
        <v>2</v>
      </c>
      <c r="I1" s="220"/>
      <c r="J1" s="221"/>
      <c r="K1" s="219" t="s">
        <v>3</v>
      </c>
      <c r="L1" s="220"/>
      <c r="M1" s="221"/>
      <c r="N1" s="219" t="s">
        <v>4</v>
      </c>
      <c r="O1" s="220"/>
      <c r="P1" s="221"/>
      <c r="Q1" s="219" t="s">
        <v>5</v>
      </c>
      <c r="R1" s="220"/>
      <c r="S1" s="221"/>
      <c r="T1" s="219" t="s">
        <v>20</v>
      </c>
      <c r="U1" s="220"/>
      <c r="V1" s="221"/>
      <c r="W1" s="219" t="s">
        <v>6</v>
      </c>
      <c r="X1" s="220"/>
      <c r="Y1" s="221"/>
      <c r="Z1" s="219" t="s">
        <v>7</v>
      </c>
      <c r="AA1" s="220"/>
      <c r="AB1" s="221"/>
      <c r="AC1" s="220" t="s">
        <v>8</v>
      </c>
      <c r="AD1" s="220"/>
      <c r="AE1" s="220"/>
      <c r="AF1" s="219" t="s">
        <v>9</v>
      </c>
      <c r="AG1" s="220"/>
      <c r="AH1" s="221"/>
      <c r="AI1" s="220" t="s">
        <v>10</v>
      </c>
      <c r="AJ1" s="220"/>
      <c r="AK1" s="221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2004'!AI8)</f>
        <v>1207</v>
      </c>
      <c r="C3" s="129">
        <f>SUM('pohyb obyv 2004'!AJ8)</f>
        <v>1236</v>
      </c>
      <c r="D3" s="130">
        <f>SUM('pohyb obyv 2004'!AK8)</f>
        <v>2443</v>
      </c>
      <c r="E3" s="131">
        <f>B8</f>
        <v>1203</v>
      </c>
      <c r="F3" s="131">
        <f>C8</f>
        <v>1232</v>
      </c>
      <c r="G3" s="132" t="s">
        <v>33</v>
      </c>
      <c r="H3" s="133">
        <f>E8</f>
        <v>1206</v>
      </c>
      <c r="I3" s="131">
        <f>F8</f>
        <v>1232</v>
      </c>
      <c r="J3" s="130">
        <f aca="true" t="shared" si="0" ref="J3:J8">H3+I3</f>
        <v>2438</v>
      </c>
      <c r="K3" s="133">
        <f>H8</f>
        <v>1204</v>
      </c>
      <c r="L3" s="131">
        <f>I8</f>
        <v>1232</v>
      </c>
      <c r="M3" s="130">
        <f aca="true" t="shared" si="1" ref="M3:M8">K3+L3</f>
        <v>2436</v>
      </c>
      <c r="N3" s="133">
        <f>K8</f>
        <v>1204</v>
      </c>
      <c r="O3" s="131">
        <f>L8</f>
        <v>1228</v>
      </c>
      <c r="P3" s="130">
        <f aca="true" t="shared" si="2" ref="P3:P8">N3+O3</f>
        <v>2432</v>
      </c>
      <c r="Q3" s="133">
        <f>N8</f>
        <v>1204</v>
      </c>
      <c r="R3" s="131">
        <f>O8</f>
        <v>1228</v>
      </c>
      <c r="S3" s="130">
        <f aca="true" t="shared" si="3" ref="S3:S8">Q3+R3</f>
        <v>2432</v>
      </c>
      <c r="T3" s="133">
        <f>Q8</f>
        <v>1202</v>
      </c>
      <c r="U3" s="131">
        <f>R8</f>
        <v>1227</v>
      </c>
      <c r="V3" s="130">
        <f aca="true" t="shared" si="4" ref="V3:V8">T3+U3</f>
        <v>2429</v>
      </c>
      <c r="W3" s="133">
        <f>T8</f>
        <v>1204</v>
      </c>
      <c r="X3" s="131">
        <f>U8</f>
        <v>1226</v>
      </c>
      <c r="Y3" s="130">
        <f aca="true" t="shared" si="5" ref="Y3:Y8">W3+X3</f>
        <v>2430</v>
      </c>
      <c r="Z3" s="133">
        <f>W8</f>
        <v>1207</v>
      </c>
      <c r="AA3" s="131">
        <f>X8</f>
        <v>1228</v>
      </c>
      <c r="AB3" s="130">
        <f aca="true" t="shared" si="6" ref="AB3:AB8">Z3+AA3</f>
        <v>2435</v>
      </c>
      <c r="AC3" s="131">
        <f>Z8</f>
        <v>1207</v>
      </c>
      <c r="AD3" s="131">
        <f>AA8</f>
        <v>1227</v>
      </c>
      <c r="AE3" s="132">
        <f aca="true" t="shared" si="7" ref="AE3:AE8">AC3+AD3</f>
        <v>2434</v>
      </c>
      <c r="AF3" s="133">
        <f>AC8</f>
        <v>1207</v>
      </c>
      <c r="AG3" s="131">
        <f>AD8</f>
        <v>1222</v>
      </c>
      <c r="AH3" s="130">
        <f aca="true" t="shared" si="8" ref="AH3:AH8">AF3+AG3</f>
        <v>2429</v>
      </c>
      <c r="AI3" s="131">
        <f>AF8</f>
        <v>1208</v>
      </c>
      <c r="AJ3" s="131">
        <f>AG8</f>
        <v>1222</v>
      </c>
      <c r="AK3" s="130">
        <f aca="true" t="shared" si="9" ref="AK3:AK8">AI3+AJ3</f>
        <v>2430</v>
      </c>
    </row>
    <row r="4" spans="1:37" ht="12.75">
      <c r="A4" s="135" t="s">
        <v>11</v>
      </c>
      <c r="B4" s="136">
        <v>1</v>
      </c>
      <c r="C4" s="137">
        <v>0</v>
      </c>
      <c r="D4" s="138">
        <f>B4+C4</f>
        <v>1</v>
      </c>
      <c r="E4" s="137">
        <v>2</v>
      </c>
      <c r="F4" s="137">
        <v>1</v>
      </c>
      <c r="G4" s="139">
        <f>E4+F4</f>
        <v>3</v>
      </c>
      <c r="H4" s="136">
        <v>1</v>
      </c>
      <c r="I4" s="137">
        <v>0</v>
      </c>
      <c r="J4" s="138">
        <f t="shared" si="0"/>
        <v>1</v>
      </c>
      <c r="K4" s="136">
        <v>1</v>
      </c>
      <c r="L4" s="137">
        <v>0</v>
      </c>
      <c r="M4" s="138">
        <f t="shared" si="1"/>
        <v>1</v>
      </c>
      <c r="N4" s="136">
        <v>0</v>
      </c>
      <c r="O4" s="137">
        <v>2</v>
      </c>
      <c r="P4" s="138">
        <f t="shared" si="2"/>
        <v>2</v>
      </c>
      <c r="Q4" s="136">
        <v>1</v>
      </c>
      <c r="R4" s="137">
        <v>3</v>
      </c>
      <c r="S4" s="138">
        <f t="shared" si="3"/>
        <v>4</v>
      </c>
      <c r="T4" s="136">
        <v>1</v>
      </c>
      <c r="U4" s="137">
        <v>0</v>
      </c>
      <c r="V4" s="138">
        <f t="shared" si="4"/>
        <v>1</v>
      </c>
      <c r="W4" s="136">
        <v>2</v>
      </c>
      <c r="X4" s="137">
        <v>0</v>
      </c>
      <c r="Y4" s="138">
        <f t="shared" si="5"/>
        <v>2</v>
      </c>
      <c r="Z4" s="136">
        <v>1</v>
      </c>
      <c r="AA4" s="137">
        <v>1</v>
      </c>
      <c r="AB4" s="138">
        <f t="shared" si="6"/>
        <v>2</v>
      </c>
      <c r="AC4" s="137">
        <v>1</v>
      </c>
      <c r="AD4" s="137">
        <v>0</v>
      </c>
      <c r="AE4" s="139">
        <f t="shared" si="7"/>
        <v>1</v>
      </c>
      <c r="AF4" s="136">
        <v>0</v>
      </c>
      <c r="AG4" s="137">
        <v>1</v>
      </c>
      <c r="AH4" s="138">
        <f t="shared" si="8"/>
        <v>1</v>
      </c>
      <c r="AI4" s="137">
        <v>1</v>
      </c>
      <c r="AJ4" s="137">
        <v>3</v>
      </c>
      <c r="AK4" s="138">
        <f t="shared" si="9"/>
        <v>4</v>
      </c>
    </row>
    <row r="5" spans="1:37" ht="12.75">
      <c r="A5" s="135" t="s">
        <v>12</v>
      </c>
      <c r="B5" s="136">
        <v>5</v>
      </c>
      <c r="C5" s="137">
        <v>4</v>
      </c>
      <c r="D5" s="138">
        <f>B5+C5</f>
        <v>9</v>
      </c>
      <c r="E5" s="137">
        <v>0</v>
      </c>
      <c r="F5" s="137">
        <v>0</v>
      </c>
      <c r="G5" s="139">
        <f>E5+F5</f>
        <v>0</v>
      </c>
      <c r="H5" s="136">
        <v>2</v>
      </c>
      <c r="I5" s="137">
        <v>1</v>
      </c>
      <c r="J5" s="138">
        <f t="shared" si="0"/>
        <v>3</v>
      </c>
      <c r="K5" s="136">
        <v>2</v>
      </c>
      <c r="L5" s="137">
        <v>2</v>
      </c>
      <c r="M5" s="138">
        <f t="shared" si="1"/>
        <v>4</v>
      </c>
      <c r="N5" s="136">
        <v>0</v>
      </c>
      <c r="O5" s="137">
        <v>1</v>
      </c>
      <c r="P5" s="138">
        <f t="shared" si="2"/>
        <v>1</v>
      </c>
      <c r="Q5" s="136">
        <v>5</v>
      </c>
      <c r="R5" s="137">
        <v>1</v>
      </c>
      <c r="S5" s="138">
        <f t="shared" si="3"/>
        <v>6</v>
      </c>
      <c r="T5" s="136">
        <v>0</v>
      </c>
      <c r="U5" s="137">
        <v>1</v>
      </c>
      <c r="V5" s="138">
        <f t="shared" si="4"/>
        <v>1</v>
      </c>
      <c r="W5" s="136">
        <v>0</v>
      </c>
      <c r="X5" s="137">
        <v>0</v>
      </c>
      <c r="Y5" s="138">
        <f t="shared" si="5"/>
        <v>0</v>
      </c>
      <c r="Z5" s="136">
        <v>2</v>
      </c>
      <c r="AA5" s="137">
        <v>2</v>
      </c>
      <c r="AB5" s="138">
        <f t="shared" si="6"/>
        <v>4</v>
      </c>
      <c r="AC5" s="137">
        <v>1</v>
      </c>
      <c r="AD5" s="137">
        <v>0</v>
      </c>
      <c r="AE5" s="139">
        <f t="shared" si="7"/>
        <v>1</v>
      </c>
      <c r="AF5" s="136">
        <v>1</v>
      </c>
      <c r="AG5" s="137">
        <v>1</v>
      </c>
      <c r="AH5" s="138">
        <f t="shared" si="8"/>
        <v>2</v>
      </c>
      <c r="AI5" s="137">
        <v>2</v>
      </c>
      <c r="AJ5" s="137">
        <v>0</v>
      </c>
      <c r="AK5" s="138">
        <f t="shared" si="9"/>
        <v>2</v>
      </c>
    </row>
    <row r="6" spans="1:37" ht="12.75">
      <c r="A6" s="135" t="s">
        <v>13</v>
      </c>
      <c r="B6" s="136">
        <v>0</v>
      </c>
      <c r="C6" s="137">
        <v>1</v>
      </c>
      <c r="D6" s="138">
        <f>B6+C6</f>
        <v>1</v>
      </c>
      <c r="E6" s="137">
        <v>1</v>
      </c>
      <c r="F6" s="137">
        <v>1</v>
      </c>
      <c r="G6" s="139">
        <f>E6+F6</f>
        <v>2</v>
      </c>
      <c r="H6" s="136">
        <v>0</v>
      </c>
      <c r="I6" s="137">
        <v>1</v>
      </c>
      <c r="J6" s="138">
        <f t="shared" si="0"/>
        <v>1</v>
      </c>
      <c r="K6" s="136">
        <v>1</v>
      </c>
      <c r="L6" s="137">
        <v>1</v>
      </c>
      <c r="M6" s="138">
        <f t="shared" si="1"/>
        <v>2</v>
      </c>
      <c r="N6" s="136">
        <v>1</v>
      </c>
      <c r="O6" s="137">
        <v>1</v>
      </c>
      <c r="P6" s="138">
        <f t="shared" si="2"/>
        <v>2</v>
      </c>
      <c r="Q6" s="136">
        <v>2</v>
      </c>
      <c r="R6" s="137">
        <v>3</v>
      </c>
      <c r="S6" s="138">
        <f t="shared" si="3"/>
        <v>5</v>
      </c>
      <c r="T6" s="136">
        <v>1</v>
      </c>
      <c r="U6" s="137">
        <v>1</v>
      </c>
      <c r="V6" s="138">
        <f t="shared" si="4"/>
        <v>2</v>
      </c>
      <c r="W6" s="136">
        <v>1</v>
      </c>
      <c r="X6" s="137">
        <v>3</v>
      </c>
      <c r="Y6" s="138">
        <f t="shared" si="5"/>
        <v>4</v>
      </c>
      <c r="Z6" s="136">
        <v>3</v>
      </c>
      <c r="AA6" s="137">
        <v>2</v>
      </c>
      <c r="AB6" s="138">
        <f t="shared" si="6"/>
        <v>5</v>
      </c>
      <c r="AC6" s="137">
        <v>1</v>
      </c>
      <c r="AD6" s="137">
        <v>0</v>
      </c>
      <c r="AE6" s="139">
        <f t="shared" si="7"/>
        <v>1</v>
      </c>
      <c r="AF6" s="136">
        <v>2</v>
      </c>
      <c r="AG6" s="137">
        <v>0</v>
      </c>
      <c r="AH6" s="138">
        <f t="shared" si="8"/>
        <v>2</v>
      </c>
      <c r="AI6" s="137">
        <v>0</v>
      </c>
      <c r="AJ6" s="137">
        <v>3</v>
      </c>
      <c r="AK6" s="138">
        <f t="shared" si="9"/>
        <v>3</v>
      </c>
    </row>
    <row r="7" spans="1:37" ht="12.75">
      <c r="A7" s="135" t="s">
        <v>14</v>
      </c>
      <c r="B7" s="136">
        <v>0</v>
      </c>
      <c r="C7" s="137">
        <v>1</v>
      </c>
      <c r="D7" s="138">
        <f>B7+C7</f>
        <v>1</v>
      </c>
      <c r="E7" s="137">
        <v>0</v>
      </c>
      <c r="F7" s="137">
        <v>2</v>
      </c>
      <c r="G7" s="139">
        <f>F7+E7</f>
        <v>2</v>
      </c>
      <c r="H7" s="136">
        <v>1</v>
      </c>
      <c r="I7" s="137">
        <v>0</v>
      </c>
      <c r="J7" s="138">
        <f t="shared" si="0"/>
        <v>1</v>
      </c>
      <c r="K7" s="136">
        <v>0</v>
      </c>
      <c r="L7" s="137">
        <v>3</v>
      </c>
      <c r="M7" s="138">
        <f t="shared" si="1"/>
        <v>3</v>
      </c>
      <c r="N7" s="136">
        <v>1</v>
      </c>
      <c r="O7" s="137">
        <v>2</v>
      </c>
      <c r="P7" s="138">
        <f t="shared" si="2"/>
        <v>3</v>
      </c>
      <c r="Q7" s="136">
        <v>0</v>
      </c>
      <c r="R7" s="137">
        <v>6</v>
      </c>
      <c r="S7" s="138">
        <f t="shared" si="3"/>
        <v>6</v>
      </c>
      <c r="T7" s="136">
        <v>0</v>
      </c>
      <c r="U7" s="137">
        <v>1</v>
      </c>
      <c r="V7" s="138">
        <f t="shared" si="4"/>
        <v>1</v>
      </c>
      <c r="W7" s="136">
        <v>0</v>
      </c>
      <c r="X7" s="137">
        <v>1</v>
      </c>
      <c r="Y7" s="138">
        <f t="shared" si="5"/>
        <v>1</v>
      </c>
      <c r="Z7" s="136">
        <v>2</v>
      </c>
      <c r="AA7" s="137">
        <v>2</v>
      </c>
      <c r="AB7" s="138">
        <f t="shared" si="6"/>
        <v>4</v>
      </c>
      <c r="AC7" s="137">
        <v>1</v>
      </c>
      <c r="AD7" s="137">
        <v>5</v>
      </c>
      <c r="AE7" s="139">
        <f t="shared" si="7"/>
        <v>6</v>
      </c>
      <c r="AF7" s="136">
        <v>0</v>
      </c>
      <c r="AG7" s="137">
        <v>0</v>
      </c>
      <c r="AH7" s="138">
        <f t="shared" si="8"/>
        <v>0</v>
      </c>
      <c r="AI7" s="137">
        <v>2</v>
      </c>
      <c r="AJ7" s="137">
        <v>1</v>
      </c>
      <c r="AK7" s="138">
        <f t="shared" si="9"/>
        <v>3</v>
      </c>
    </row>
    <row r="8" spans="1:37" s="134" customFormat="1" ht="43.5" customHeight="1">
      <c r="A8" s="140" t="s">
        <v>15</v>
      </c>
      <c r="B8" s="141">
        <f>B3+B4-B5+B6-B7</f>
        <v>1203</v>
      </c>
      <c r="C8" s="142">
        <f>C3+C4-C5+C6-C7</f>
        <v>1232</v>
      </c>
      <c r="D8" s="143">
        <f>B8+C8</f>
        <v>2435</v>
      </c>
      <c r="E8" s="142">
        <f>E3+E4-E5+E6-E7</f>
        <v>1206</v>
      </c>
      <c r="F8" s="142">
        <f>F3+F4-F5+F6-F7</f>
        <v>1232</v>
      </c>
      <c r="G8" s="144">
        <f>E8+F8</f>
        <v>2438</v>
      </c>
      <c r="H8" s="141">
        <f>H3+H4-H5+H6-H7</f>
        <v>1204</v>
      </c>
      <c r="I8" s="142">
        <f>I3+I4-I5+I6-I7</f>
        <v>1232</v>
      </c>
      <c r="J8" s="143">
        <f t="shared" si="0"/>
        <v>2436</v>
      </c>
      <c r="K8" s="141">
        <f>K3+K4-K5+K6-K7</f>
        <v>1204</v>
      </c>
      <c r="L8" s="142">
        <f>L3+L4-L5+L6-L7</f>
        <v>1228</v>
      </c>
      <c r="M8" s="143">
        <f t="shared" si="1"/>
        <v>2432</v>
      </c>
      <c r="N8" s="141">
        <f>N3+N4-N5+N6-N7</f>
        <v>1204</v>
      </c>
      <c r="O8" s="142">
        <f>O3+O4-O5+O6-O7</f>
        <v>1228</v>
      </c>
      <c r="P8" s="143">
        <f t="shared" si="2"/>
        <v>2432</v>
      </c>
      <c r="Q8" s="141">
        <f>Q3+Q4-Q5+Q6-Q7</f>
        <v>1202</v>
      </c>
      <c r="R8" s="142">
        <f>R3+R4-R5+R6-R7</f>
        <v>1227</v>
      </c>
      <c r="S8" s="143">
        <f t="shared" si="3"/>
        <v>2429</v>
      </c>
      <c r="T8" s="141">
        <f>T3+T4-T5+T6-T7</f>
        <v>1204</v>
      </c>
      <c r="U8" s="142">
        <f>U3+U4-U5+U6-U7</f>
        <v>1226</v>
      </c>
      <c r="V8" s="143">
        <f t="shared" si="4"/>
        <v>2430</v>
      </c>
      <c r="W8" s="141">
        <f>W3+W4-W5+W6-W7</f>
        <v>1207</v>
      </c>
      <c r="X8" s="142">
        <f>X3+X4-X5+X6-X7</f>
        <v>1228</v>
      </c>
      <c r="Y8" s="143">
        <f t="shared" si="5"/>
        <v>2435</v>
      </c>
      <c r="Z8" s="141">
        <f>Z3+Z4-Z5+Z6-Z7</f>
        <v>1207</v>
      </c>
      <c r="AA8" s="142">
        <f>AA3+AA4-AA5+AA6-AA7</f>
        <v>1227</v>
      </c>
      <c r="AB8" s="143">
        <f t="shared" si="6"/>
        <v>2434</v>
      </c>
      <c r="AC8" s="142">
        <f>AC3+AC4-AC5+AC6-AC7</f>
        <v>1207</v>
      </c>
      <c r="AD8" s="142">
        <f>AD3+AD4-AD5+AD6-AD7</f>
        <v>1222</v>
      </c>
      <c r="AE8" s="144">
        <f t="shared" si="7"/>
        <v>2429</v>
      </c>
      <c r="AF8" s="141">
        <f>AF3+AF4-AF5+AF6-AF7</f>
        <v>1208</v>
      </c>
      <c r="AG8" s="142">
        <f>AG3+AG4-AG5+AG6-AG7</f>
        <v>1222</v>
      </c>
      <c r="AH8" s="143">
        <f t="shared" si="8"/>
        <v>2430</v>
      </c>
      <c r="AI8" s="142">
        <f>AI3+AI4-AI5+AI6-AI7</f>
        <v>1205</v>
      </c>
      <c r="AJ8" s="142">
        <f>AJ3+AJ4-AJ5+AJ6-AJ7</f>
        <v>1227</v>
      </c>
      <c r="AK8" s="143">
        <f t="shared" si="9"/>
        <v>2432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-4</v>
      </c>
      <c r="C10" s="151">
        <f>C8-C3</f>
        <v>-4</v>
      </c>
      <c r="D10" s="152">
        <f>C10+B10</f>
        <v>-8</v>
      </c>
      <c r="E10" s="151">
        <f>E8-E3</f>
        <v>3</v>
      </c>
      <c r="F10" s="151">
        <f>F8-F3</f>
        <v>0</v>
      </c>
      <c r="G10" s="153">
        <f>F10+E10</f>
        <v>3</v>
      </c>
      <c r="H10" s="150">
        <f>H8-H3</f>
        <v>-2</v>
      </c>
      <c r="I10" s="151">
        <f>I8-I3</f>
        <v>0</v>
      </c>
      <c r="J10" s="152">
        <f>I10+H10</f>
        <v>-2</v>
      </c>
      <c r="K10" s="150">
        <f>K8-K3</f>
        <v>0</v>
      </c>
      <c r="L10" s="151">
        <f>L8-L3</f>
        <v>-4</v>
      </c>
      <c r="M10" s="152">
        <f>L10+K10</f>
        <v>-4</v>
      </c>
      <c r="N10" s="150">
        <f>N8-N3</f>
        <v>0</v>
      </c>
      <c r="O10" s="151">
        <f>O8-O3</f>
        <v>0</v>
      </c>
      <c r="P10" s="152">
        <f>O10+N10</f>
        <v>0</v>
      </c>
      <c r="Q10" s="150">
        <f>Q8-Q3</f>
        <v>-2</v>
      </c>
      <c r="R10" s="151">
        <f>R8-R3</f>
        <v>-1</v>
      </c>
      <c r="S10" s="152">
        <f>R10+Q10</f>
        <v>-3</v>
      </c>
      <c r="T10" s="150">
        <f>T8-T3</f>
        <v>2</v>
      </c>
      <c r="U10" s="151">
        <f>U8-U3</f>
        <v>-1</v>
      </c>
      <c r="V10" s="152">
        <f>U10+T10</f>
        <v>1</v>
      </c>
      <c r="W10" s="150">
        <f>W8-W3</f>
        <v>3</v>
      </c>
      <c r="X10" s="151">
        <f>X8-X3</f>
        <v>2</v>
      </c>
      <c r="Y10" s="152">
        <f>X10+W10</f>
        <v>5</v>
      </c>
      <c r="Z10" s="150">
        <f>Z8-Z3</f>
        <v>0</v>
      </c>
      <c r="AA10" s="151">
        <f>AA8-AA3</f>
        <v>-1</v>
      </c>
      <c r="AB10" s="152">
        <f>AA10+Z10</f>
        <v>-1</v>
      </c>
      <c r="AC10" s="151">
        <f>AC8-AC3</f>
        <v>0</v>
      </c>
      <c r="AD10" s="151">
        <f>AD8-AD3</f>
        <v>-5</v>
      </c>
      <c r="AE10" s="153">
        <f>AD10+AC10</f>
        <v>-5</v>
      </c>
      <c r="AF10" s="150">
        <f>AF8-AF3</f>
        <v>1</v>
      </c>
      <c r="AG10" s="151">
        <f>AG8-AG3</f>
        <v>0</v>
      </c>
      <c r="AH10" s="152">
        <f>AG10+AF10</f>
        <v>1</v>
      </c>
      <c r="AI10" s="151">
        <f>AI8-AI3</f>
        <v>-3</v>
      </c>
      <c r="AJ10" s="151">
        <f>AJ8-AJ3</f>
        <v>5</v>
      </c>
      <c r="AK10" s="152">
        <f>AJ10+AI10</f>
        <v>2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1.0241064006650042</v>
      </c>
      <c r="D12" s="158"/>
      <c r="E12" s="157">
        <f>1</f>
        <v>1</v>
      </c>
      <c r="F12" s="157">
        <f>F8/E8</f>
        <v>1.021558872305141</v>
      </c>
      <c r="G12" s="159"/>
      <c r="H12" s="156">
        <f>1</f>
        <v>1</v>
      </c>
      <c r="I12" s="157">
        <f>I8/H8</f>
        <v>1.0232558139534884</v>
      </c>
      <c r="J12" s="158"/>
      <c r="K12" s="156">
        <f>1</f>
        <v>1</v>
      </c>
      <c r="L12" s="157">
        <f>L8/K8</f>
        <v>1.0199335548172757</v>
      </c>
      <c r="M12" s="158"/>
      <c r="N12" s="156">
        <f>1</f>
        <v>1</v>
      </c>
      <c r="O12" s="157">
        <f>O8/N8</f>
        <v>1.0199335548172757</v>
      </c>
      <c r="P12" s="158"/>
      <c r="Q12" s="156">
        <f>1</f>
        <v>1</v>
      </c>
      <c r="R12" s="157">
        <f>R8/Q8</f>
        <v>1.0207986688851913</v>
      </c>
      <c r="S12" s="158"/>
      <c r="T12" s="156">
        <f>1</f>
        <v>1</v>
      </c>
      <c r="U12" s="157">
        <f>U8/T8</f>
        <v>1.0182724252491695</v>
      </c>
      <c r="V12" s="158"/>
      <c r="W12" s="156">
        <f>1</f>
        <v>1</v>
      </c>
      <c r="X12" s="157">
        <f>X8/W8</f>
        <v>1.0173985086992543</v>
      </c>
      <c r="Y12" s="158"/>
      <c r="Z12" s="156">
        <f>1</f>
        <v>1</v>
      </c>
      <c r="AA12" s="157">
        <f>AA8/Z8</f>
        <v>1.0165700082850042</v>
      </c>
      <c r="AB12" s="158"/>
      <c r="AC12" s="157">
        <f>1</f>
        <v>1</v>
      </c>
      <c r="AD12" s="157">
        <f>AD8/AC8</f>
        <v>1.012427506213753</v>
      </c>
      <c r="AE12" s="159"/>
      <c r="AF12" s="156">
        <f>1</f>
        <v>1</v>
      </c>
      <c r="AG12" s="157">
        <f>AG8/AF8</f>
        <v>1.0115894039735098</v>
      </c>
      <c r="AH12" s="158"/>
      <c r="AI12" s="157">
        <f>1</f>
        <v>1</v>
      </c>
      <c r="AJ12" s="157">
        <f>AJ8/AI8</f>
        <v>1.0182572614107883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1.0024937655860349</v>
      </c>
      <c r="F14" s="167">
        <f t="shared" si="10"/>
        <v>1</v>
      </c>
      <c r="G14" s="168">
        <f t="shared" si="10"/>
        <v>1.0012320328542095</v>
      </c>
      <c r="H14" s="169">
        <f t="shared" si="10"/>
        <v>0.9983416252072969</v>
      </c>
      <c r="I14" s="167">
        <f t="shared" si="10"/>
        <v>1</v>
      </c>
      <c r="J14" s="170">
        <f t="shared" si="10"/>
        <v>0.9991796554552912</v>
      </c>
      <c r="K14" s="169">
        <f t="shared" si="10"/>
        <v>1</v>
      </c>
      <c r="L14" s="167">
        <f t="shared" si="10"/>
        <v>0.9967532467532467</v>
      </c>
      <c r="M14" s="170">
        <f t="shared" si="10"/>
        <v>0.9983579638752053</v>
      </c>
      <c r="N14" s="169">
        <f t="shared" si="10"/>
        <v>1</v>
      </c>
      <c r="O14" s="167">
        <f t="shared" si="10"/>
        <v>1</v>
      </c>
      <c r="P14" s="170">
        <f t="shared" si="10"/>
        <v>1</v>
      </c>
      <c r="Q14" s="169">
        <f t="shared" si="10"/>
        <v>0.9983388704318937</v>
      </c>
      <c r="R14" s="167">
        <f t="shared" si="10"/>
        <v>0.999185667752443</v>
      </c>
      <c r="S14" s="170">
        <f t="shared" si="10"/>
        <v>0.998766447368421</v>
      </c>
      <c r="T14" s="169">
        <f t="shared" si="10"/>
        <v>1.0016638935108153</v>
      </c>
      <c r="U14" s="167">
        <f t="shared" si="10"/>
        <v>0.9991850040749797</v>
      </c>
      <c r="V14" s="170">
        <f t="shared" si="10"/>
        <v>1.0004116920543433</v>
      </c>
      <c r="W14" s="169">
        <f t="shared" si="10"/>
        <v>1.0024916943521596</v>
      </c>
      <c r="X14" s="167">
        <f t="shared" si="10"/>
        <v>1.0016313213703099</v>
      </c>
      <c r="Y14" s="170">
        <f t="shared" si="10"/>
        <v>1.0020576131687242</v>
      </c>
      <c r="Z14" s="169">
        <f t="shared" si="10"/>
        <v>1</v>
      </c>
      <c r="AA14" s="167">
        <f t="shared" si="10"/>
        <v>0.999185667752443</v>
      </c>
      <c r="AB14" s="170">
        <f t="shared" si="10"/>
        <v>0.9995893223819302</v>
      </c>
      <c r="AC14" s="167">
        <f t="shared" si="10"/>
        <v>1</v>
      </c>
      <c r="AD14" s="167">
        <f t="shared" si="10"/>
        <v>0.9959250203748982</v>
      </c>
      <c r="AE14" s="168">
        <f t="shared" si="10"/>
        <v>0.9979457682826622</v>
      </c>
      <c r="AF14" s="169">
        <f t="shared" si="10"/>
        <v>1.0008285004142503</v>
      </c>
      <c r="AG14" s="167">
        <f t="shared" si="10"/>
        <v>1</v>
      </c>
      <c r="AH14" s="170">
        <f t="shared" si="10"/>
        <v>1.0004116920543433</v>
      </c>
      <c r="AI14" s="167">
        <f t="shared" si="10"/>
        <v>0.9975165562913907</v>
      </c>
      <c r="AJ14" s="167">
        <f t="shared" si="10"/>
        <v>1.0040916530278232</v>
      </c>
      <c r="AK14" s="170">
        <f t="shared" si="10"/>
        <v>1.0008230452674898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2" t="s">
        <v>32</v>
      </c>
      <c r="B16" s="213"/>
      <c r="C16" s="213"/>
      <c r="D16" s="213"/>
      <c r="E16" s="213"/>
      <c r="F16" s="213"/>
      <c r="G16" s="214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5"/>
      <c r="B17" s="216"/>
      <c r="C17" s="216"/>
      <c r="D17" s="216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7" t="s">
        <v>11</v>
      </c>
      <c r="B18" s="218"/>
      <c r="C18" s="218"/>
      <c r="D18" s="218"/>
      <c r="E18" s="176">
        <f aca="true" t="shared" si="11" ref="E18:F21">SUM(B4+E4+H4+K4+N4+Q4+T4+W4+Z4+AC4+AF4+AI4)</f>
        <v>12</v>
      </c>
      <c r="F18" s="176">
        <f t="shared" si="11"/>
        <v>11</v>
      </c>
      <c r="G18" s="177">
        <f>SUM(E18:F18)</f>
        <v>23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12</v>
      </c>
      <c r="B19" s="218"/>
      <c r="C19" s="218"/>
      <c r="D19" s="218"/>
      <c r="E19" s="176">
        <f t="shared" si="11"/>
        <v>20</v>
      </c>
      <c r="F19" s="176">
        <f t="shared" si="11"/>
        <v>13</v>
      </c>
      <c r="G19" s="177">
        <f>SUM(E19:F19)</f>
        <v>33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13</v>
      </c>
      <c r="B20" s="218"/>
      <c r="C20" s="218"/>
      <c r="D20" s="218"/>
      <c r="E20" s="176">
        <f t="shared" si="11"/>
        <v>13</v>
      </c>
      <c r="F20" s="176">
        <f t="shared" si="11"/>
        <v>17</v>
      </c>
      <c r="G20" s="177">
        <f>SUM(F20+E20)</f>
        <v>30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0" t="s">
        <v>14</v>
      </c>
      <c r="B21" s="211"/>
      <c r="C21" s="211"/>
      <c r="D21" s="211"/>
      <c r="E21" s="178">
        <f t="shared" si="11"/>
        <v>7</v>
      </c>
      <c r="F21" s="178">
        <f t="shared" si="11"/>
        <v>24</v>
      </c>
      <c r="G21" s="179">
        <f>SUM(E21:F21)</f>
        <v>31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1203</v>
      </c>
      <c r="C29" s="189">
        <f>C8</f>
        <v>1232</v>
      </c>
      <c r="D29" s="190">
        <f>D8</f>
        <v>2435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1206</v>
      </c>
      <c r="C30" s="189">
        <f>F8</f>
        <v>1232</v>
      </c>
      <c r="D30" s="190">
        <f>G8</f>
        <v>2438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1204</v>
      </c>
      <c r="C31" s="189">
        <f>I8</f>
        <v>1232</v>
      </c>
      <c r="D31" s="190">
        <f aca="true" t="shared" si="12" ref="D31:D40">B31+C31</f>
        <v>2436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1204</v>
      </c>
      <c r="C32" s="189">
        <f>L8</f>
        <v>1228</v>
      </c>
      <c r="D32" s="190">
        <f t="shared" si="12"/>
        <v>2432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1204</v>
      </c>
      <c r="C33" s="189">
        <f>O8</f>
        <v>1228</v>
      </c>
      <c r="D33" s="190">
        <f t="shared" si="12"/>
        <v>2432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1202</v>
      </c>
      <c r="C34" s="189">
        <f>R8</f>
        <v>1227</v>
      </c>
      <c r="D34" s="190">
        <f t="shared" si="12"/>
        <v>2429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1204</v>
      </c>
      <c r="C35" s="189">
        <f>U8</f>
        <v>1226</v>
      </c>
      <c r="D35" s="190">
        <f t="shared" si="12"/>
        <v>2430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1207</v>
      </c>
      <c r="C36" s="189">
        <f>X8</f>
        <v>1228</v>
      </c>
      <c r="D36" s="190">
        <f t="shared" si="12"/>
        <v>2435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1207</v>
      </c>
      <c r="C37" s="189">
        <f>AA8</f>
        <v>1227</v>
      </c>
      <c r="D37" s="190">
        <f t="shared" si="12"/>
        <v>2434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1207</v>
      </c>
      <c r="C38" s="189">
        <f>AD8</f>
        <v>1222</v>
      </c>
      <c r="D38" s="190">
        <f t="shared" si="12"/>
        <v>2429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1208</v>
      </c>
      <c r="C39" s="189">
        <f>AG8</f>
        <v>1222</v>
      </c>
      <c r="D39" s="190">
        <f t="shared" si="12"/>
        <v>2430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1205</v>
      </c>
      <c r="C40" s="193">
        <f>AJ8</f>
        <v>1227</v>
      </c>
      <c r="D40" s="194">
        <f t="shared" si="12"/>
        <v>2432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Z1:AB1"/>
    <mergeCell ref="AC1:AE1"/>
    <mergeCell ref="AF1:AH1"/>
    <mergeCell ref="AI1:AK1"/>
    <mergeCell ref="A21:D21"/>
    <mergeCell ref="A16:G16"/>
    <mergeCell ref="A17:D17"/>
    <mergeCell ref="A18:D18"/>
    <mergeCell ref="A19:D19"/>
    <mergeCell ref="A20:D20"/>
    <mergeCell ref="T1:V1"/>
    <mergeCell ref="W1:Y1"/>
    <mergeCell ref="B1:D1"/>
    <mergeCell ref="E1:G1"/>
    <mergeCell ref="H1:J1"/>
    <mergeCell ref="K1:M1"/>
    <mergeCell ref="N1:P1"/>
    <mergeCell ref="Q1:S1"/>
  </mergeCells>
  <printOptions gridLines="1"/>
  <pageMargins left="0.63" right="0.1968503937007874" top="0.7480314960629921" bottom="0.1968503937007874" header="0.7480314960629921" footer="0"/>
  <pageSetup horizontalDpi="300" verticalDpi="300" orientation="landscape" paperSize="9" scale="81" r:id="rId2"/>
  <rowBreaks count="1" manualBreakCount="1">
    <brk id="14" max="3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9"/>
  <sheetViews>
    <sheetView view="pageBreakPreview" zoomScale="40" zoomScaleSheetLayoutView="4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T10" sqref="T10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7" width="8.625" style="108" customWidth="1"/>
    <col min="18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ht="27.75" customHeight="1">
      <c r="A1" s="222" t="s">
        <v>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s="117" customFormat="1" ht="12.75">
      <c r="A2" s="116"/>
      <c r="B2" s="219" t="s">
        <v>0</v>
      </c>
      <c r="C2" s="220"/>
      <c r="D2" s="221"/>
      <c r="E2" s="220" t="s">
        <v>1</v>
      </c>
      <c r="F2" s="220"/>
      <c r="G2" s="220"/>
      <c r="H2" s="219" t="s">
        <v>2</v>
      </c>
      <c r="I2" s="220"/>
      <c r="J2" s="221"/>
      <c r="K2" s="219" t="s">
        <v>3</v>
      </c>
      <c r="L2" s="220"/>
      <c r="M2" s="221"/>
      <c r="N2" s="219" t="s">
        <v>4</v>
      </c>
      <c r="O2" s="220"/>
      <c r="P2" s="221"/>
      <c r="Q2" s="219" t="s">
        <v>5</v>
      </c>
      <c r="R2" s="220"/>
      <c r="S2" s="221"/>
      <c r="T2" s="219" t="s">
        <v>20</v>
      </c>
      <c r="U2" s="220"/>
      <c r="V2" s="221"/>
      <c r="W2" s="219" t="s">
        <v>6</v>
      </c>
      <c r="X2" s="220"/>
      <c r="Y2" s="221"/>
      <c r="Z2" s="219" t="s">
        <v>7</v>
      </c>
      <c r="AA2" s="220"/>
      <c r="AB2" s="221"/>
      <c r="AC2" s="220" t="s">
        <v>8</v>
      </c>
      <c r="AD2" s="220"/>
      <c r="AE2" s="220"/>
      <c r="AF2" s="219" t="s">
        <v>9</v>
      </c>
      <c r="AG2" s="220"/>
      <c r="AH2" s="221"/>
      <c r="AI2" s="220" t="s">
        <v>10</v>
      </c>
      <c r="AJ2" s="220"/>
      <c r="AK2" s="221"/>
    </row>
    <row r="3" spans="1:37" s="126" customFormat="1" ht="12.75">
      <c r="A3" s="118"/>
      <c r="B3" s="119" t="s">
        <v>16</v>
      </c>
      <c r="C3" s="120" t="s">
        <v>17</v>
      </c>
      <c r="D3" s="121" t="s">
        <v>19</v>
      </c>
      <c r="E3" s="122" t="s">
        <v>16</v>
      </c>
      <c r="F3" s="122" t="s">
        <v>17</v>
      </c>
      <c r="G3" s="122" t="s">
        <v>19</v>
      </c>
      <c r="H3" s="123" t="s">
        <v>16</v>
      </c>
      <c r="I3" s="122" t="s">
        <v>17</v>
      </c>
      <c r="J3" s="124" t="s">
        <v>19</v>
      </c>
      <c r="K3" s="123" t="s">
        <v>16</v>
      </c>
      <c r="L3" s="122" t="s">
        <v>17</v>
      </c>
      <c r="M3" s="124" t="s">
        <v>19</v>
      </c>
      <c r="N3" s="123" t="s">
        <v>16</v>
      </c>
      <c r="O3" s="122" t="s">
        <v>17</v>
      </c>
      <c r="P3" s="124" t="s">
        <v>19</v>
      </c>
      <c r="Q3" s="123" t="s">
        <v>16</v>
      </c>
      <c r="R3" s="122" t="s">
        <v>17</v>
      </c>
      <c r="S3" s="124" t="s">
        <v>19</v>
      </c>
      <c r="T3" s="125" t="s">
        <v>16</v>
      </c>
      <c r="U3" s="126" t="s">
        <v>17</v>
      </c>
      <c r="V3" s="124" t="s">
        <v>19</v>
      </c>
      <c r="W3" s="125" t="s">
        <v>16</v>
      </c>
      <c r="X3" s="126" t="s">
        <v>17</v>
      </c>
      <c r="Y3" s="124" t="s">
        <v>19</v>
      </c>
      <c r="Z3" s="125" t="s">
        <v>16</v>
      </c>
      <c r="AA3" s="126" t="s">
        <v>17</v>
      </c>
      <c r="AB3" s="124" t="s">
        <v>19</v>
      </c>
      <c r="AC3" s="126" t="s">
        <v>16</v>
      </c>
      <c r="AD3" s="126" t="s">
        <v>17</v>
      </c>
      <c r="AE3" s="122" t="s">
        <v>19</v>
      </c>
      <c r="AF3" s="125" t="s">
        <v>16</v>
      </c>
      <c r="AG3" s="126" t="s">
        <v>17</v>
      </c>
      <c r="AH3" s="124" t="s">
        <v>19</v>
      </c>
      <c r="AI3" s="126" t="s">
        <v>16</v>
      </c>
      <c r="AJ3" s="126" t="s">
        <v>17</v>
      </c>
      <c r="AK3" s="124" t="s">
        <v>19</v>
      </c>
    </row>
    <row r="4" spans="1:37" s="134" customFormat="1" ht="43.5" customHeight="1">
      <c r="A4" s="127" t="s">
        <v>18</v>
      </c>
      <c r="B4" s="128">
        <f>SUM('pohyb obyv 2005'!AI8)</f>
        <v>1205</v>
      </c>
      <c r="C4" s="129">
        <f>SUM('pohyb obyv 2005'!AJ8)</f>
        <v>1227</v>
      </c>
      <c r="D4" s="130">
        <f>SUM('pohyb obyv 2005'!AK8)</f>
        <v>2432</v>
      </c>
      <c r="E4" s="131">
        <f>B9</f>
        <v>1204</v>
      </c>
      <c r="F4" s="131">
        <f>C9</f>
        <v>1228</v>
      </c>
      <c r="G4" s="132">
        <f>E4+F4</f>
        <v>2432</v>
      </c>
      <c r="H4" s="133">
        <f>E9</f>
        <v>1204</v>
      </c>
      <c r="I4" s="131">
        <f>F9</f>
        <v>1230</v>
      </c>
      <c r="J4" s="130">
        <f aca="true" t="shared" si="0" ref="J4:J9">H4+I4</f>
        <v>2434</v>
      </c>
      <c r="K4" s="133">
        <f>H9</f>
        <v>1201</v>
      </c>
      <c r="L4" s="131">
        <f>I9</f>
        <v>1228</v>
      </c>
      <c r="M4" s="130">
        <f aca="true" t="shared" si="1" ref="M4:M9">K4+L4</f>
        <v>2429</v>
      </c>
      <c r="N4" s="133">
        <f>K9</f>
        <v>1204</v>
      </c>
      <c r="O4" s="131">
        <f>L9</f>
        <v>1231</v>
      </c>
      <c r="P4" s="130">
        <f aca="true" t="shared" si="2" ref="P4:P9">N4+O4</f>
        <v>2435</v>
      </c>
      <c r="Q4" s="133">
        <f>N9</f>
        <v>1204</v>
      </c>
      <c r="R4" s="131">
        <f>O9</f>
        <v>1235</v>
      </c>
      <c r="S4" s="130">
        <f aca="true" t="shared" si="3" ref="S4:S9">Q4+R4</f>
        <v>2439</v>
      </c>
      <c r="T4" s="133">
        <f>Q9</f>
        <v>1205</v>
      </c>
      <c r="U4" s="131">
        <f>R9</f>
        <v>1236</v>
      </c>
      <c r="V4" s="130">
        <f aca="true" t="shared" si="4" ref="V4:V9">T4+U4</f>
        <v>2441</v>
      </c>
      <c r="W4" s="133">
        <f>T9</f>
        <v>1206</v>
      </c>
      <c r="X4" s="131">
        <f>U9</f>
        <v>1236</v>
      </c>
      <c r="Y4" s="130">
        <f aca="true" t="shared" si="5" ref="Y4:Y9">W4+X4</f>
        <v>2442</v>
      </c>
      <c r="Z4" s="133">
        <f>W9</f>
        <v>1207</v>
      </c>
      <c r="AA4" s="131">
        <f>X9</f>
        <v>1234</v>
      </c>
      <c r="AB4" s="130">
        <f aca="true" t="shared" si="6" ref="AB4:AB9">Z4+AA4</f>
        <v>2441</v>
      </c>
      <c r="AC4" s="131">
        <f>Z9</f>
        <v>1208</v>
      </c>
      <c r="AD4" s="131">
        <f>AA9</f>
        <v>1234</v>
      </c>
      <c r="AE4" s="132">
        <f aca="true" t="shared" si="7" ref="AE4:AE9">AC4+AD4</f>
        <v>2442</v>
      </c>
      <c r="AF4" s="133">
        <f>AC9</f>
        <v>1208</v>
      </c>
      <c r="AG4" s="131">
        <f>AD9</f>
        <v>1233</v>
      </c>
      <c r="AH4" s="130">
        <f aca="true" t="shared" si="8" ref="AH4:AH9">AF4+AG4</f>
        <v>2441</v>
      </c>
      <c r="AI4" s="131">
        <f>AF9</f>
        <v>1205</v>
      </c>
      <c r="AJ4" s="131">
        <f>AG9</f>
        <v>1233</v>
      </c>
      <c r="AK4" s="130">
        <f aca="true" t="shared" si="9" ref="AK4:AK9">AI4+AJ4</f>
        <v>2438</v>
      </c>
    </row>
    <row r="5" spans="1:37" ht="12.75">
      <c r="A5" s="135" t="s">
        <v>11</v>
      </c>
      <c r="B5" s="136">
        <v>0</v>
      </c>
      <c r="C5" s="137">
        <v>1</v>
      </c>
      <c r="D5" s="138">
        <f>B5+C5</f>
        <v>1</v>
      </c>
      <c r="E5" s="137">
        <v>0</v>
      </c>
      <c r="F5" s="137">
        <v>0</v>
      </c>
      <c r="G5" s="139">
        <f>E5+F5</f>
        <v>0</v>
      </c>
      <c r="H5" s="136">
        <v>0</v>
      </c>
      <c r="I5" s="137">
        <v>0</v>
      </c>
      <c r="J5" s="138">
        <f t="shared" si="0"/>
        <v>0</v>
      </c>
      <c r="K5" s="136">
        <v>2</v>
      </c>
      <c r="L5" s="137">
        <v>1</v>
      </c>
      <c r="M5" s="138">
        <f t="shared" si="1"/>
        <v>3</v>
      </c>
      <c r="N5" s="136">
        <v>1</v>
      </c>
      <c r="O5" s="137">
        <v>2</v>
      </c>
      <c r="P5" s="138">
        <f t="shared" si="2"/>
        <v>3</v>
      </c>
      <c r="Q5" s="136">
        <v>0</v>
      </c>
      <c r="R5" s="137">
        <v>2</v>
      </c>
      <c r="S5" s="138">
        <f t="shared" si="3"/>
        <v>2</v>
      </c>
      <c r="T5" s="136">
        <v>1</v>
      </c>
      <c r="U5" s="137">
        <v>1</v>
      </c>
      <c r="V5" s="138">
        <f t="shared" si="4"/>
        <v>2</v>
      </c>
      <c r="W5" s="136">
        <v>0</v>
      </c>
      <c r="X5" s="137">
        <v>1</v>
      </c>
      <c r="Y5" s="138">
        <f t="shared" si="5"/>
        <v>1</v>
      </c>
      <c r="Z5" s="136">
        <v>0</v>
      </c>
      <c r="AA5" s="137">
        <v>1</v>
      </c>
      <c r="AB5" s="138">
        <f t="shared" si="6"/>
        <v>1</v>
      </c>
      <c r="AC5" s="137">
        <v>1</v>
      </c>
      <c r="AD5" s="137">
        <v>1</v>
      </c>
      <c r="AE5" s="139">
        <f t="shared" si="7"/>
        <v>2</v>
      </c>
      <c r="AF5" s="136">
        <v>2</v>
      </c>
      <c r="AG5" s="137">
        <v>0</v>
      </c>
      <c r="AH5" s="138">
        <f t="shared" si="8"/>
        <v>2</v>
      </c>
      <c r="AI5" s="137">
        <v>0</v>
      </c>
      <c r="AJ5" s="137">
        <v>0</v>
      </c>
      <c r="AK5" s="138">
        <f t="shared" si="9"/>
        <v>0</v>
      </c>
    </row>
    <row r="6" spans="1:37" ht="12.75">
      <c r="A6" s="135" t="s">
        <v>12</v>
      </c>
      <c r="B6" s="136">
        <v>0</v>
      </c>
      <c r="C6" s="137">
        <v>0</v>
      </c>
      <c r="D6" s="138">
        <f>B6+C6</f>
        <v>0</v>
      </c>
      <c r="E6" s="137">
        <v>1</v>
      </c>
      <c r="F6" s="137">
        <v>0</v>
      </c>
      <c r="G6" s="139">
        <f>E6+F6</f>
        <v>1</v>
      </c>
      <c r="H6" s="136">
        <v>3</v>
      </c>
      <c r="I6" s="137">
        <v>1</v>
      </c>
      <c r="J6" s="138">
        <f t="shared" si="0"/>
        <v>4</v>
      </c>
      <c r="K6" s="136">
        <v>2</v>
      </c>
      <c r="L6" s="137">
        <v>0</v>
      </c>
      <c r="M6" s="138">
        <f t="shared" si="1"/>
        <v>2</v>
      </c>
      <c r="N6" s="136">
        <v>1</v>
      </c>
      <c r="O6" s="137">
        <v>1</v>
      </c>
      <c r="P6" s="138">
        <f t="shared" si="2"/>
        <v>2</v>
      </c>
      <c r="Q6" s="136">
        <v>0</v>
      </c>
      <c r="R6" s="137">
        <v>1</v>
      </c>
      <c r="S6" s="138">
        <f t="shared" si="3"/>
        <v>1</v>
      </c>
      <c r="T6" s="136">
        <v>1</v>
      </c>
      <c r="U6" s="137">
        <v>3</v>
      </c>
      <c r="V6" s="138">
        <f t="shared" si="4"/>
        <v>4</v>
      </c>
      <c r="W6" s="136">
        <v>0</v>
      </c>
      <c r="X6" s="137">
        <v>2</v>
      </c>
      <c r="Y6" s="138">
        <f t="shared" si="5"/>
        <v>2</v>
      </c>
      <c r="Z6" s="136">
        <v>1</v>
      </c>
      <c r="AA6" s="137">
        <v>1</v>
      </c>
      <c r="AB6" s="138">
        <f t="shared" si="6"/>
        <v>2</v>
      </c>
      <c r="AC6" s="137">
        <v>2</v>
      </c>
      <c r="AD6" s="137">
        <v>1</v>
      </c>
      <c r="AE6" s="139">
        <f t="shared" si="7"/>
        <v>3</v>
      </c>
      <c r="AF6" s="136">
        <v>4</v>
      </c>
      <c r="AG6" s="137">
        <v>1</v>
      </c>
      <c r="AH6" s="138">
        <f t="shared" si="8"/>
        <v>5</v>
      </c>
      <c r="AI6" s="137">
        <v>0</v>
      </c>
      <c r="AJ6" s="137">
        <v>3</v>
      </c>
      <c r="AK6" s="138">
        <f t="shared" si="9"/>
        <v>3</v>
      </c>
    </row>
    <row r="7" spans="1:37" ht="12.75">
      <c r="A7" s="135" t="s">
        <v>13</v>
      </c>
      <c r="B7" s="136">
        <v>0</v>
      </c>
      <c r="C7" s="137">
        <v>1</v>
      </c>
      <c r="D7" s="138">
        <f>B7+C7</f>
        <v>1</v>
      </c>
      <c r="E7" s="137">
        <v>2</v>
      </c>
      <c r="F7" s="137">
        <v>3</v>
      </c>
      <c r="G7" s="139">
        <f>E7+F7</f>
        <v>5</v>
      </c>
      <c r="H7" s="136">
        <v>1</v>
      </c>
      <c r="I7" s="137">
        <v>1</v>
      </c>
      <c r="J7" s="138">
        <f t="shared" si="0"/>
        <v>2</v>
      </c>
      <c r="K7" s="136">
        <v>3</v>
      </c>
      <c r="L7" s="137">
        <v>3</v>
      </c>
      <c r="M7" s="138">
        <f t="shared" si="1"/>
        <v>6</v>
      </c>
      <c r="N7" s="136">
        <v>0</v>
      </c>
      <c r="O7" s="137">
        <v>3</v>
      </c>
      <c r="P7" s="138">
        <f t="shared" si="2"/>
        <v>3</v>
      </c>
      <c r="Q7" s="136">
        <v>2</v>
      </c>
      <c r="R7" s="137">
        <v>0</v>
      </c>
      <c r="S7" s="138">
        <f t="shared" si="3"/>
        <v>2</v>
      </c>
      <c r="T7" s="136">
        <v>2</v>
      </c>
      <c r="U7" s="137">
        <v>2</v>
      </c>
      <c r="V7" s="138">
        <f t="shared" si="4"/>
        <v>4</v>
      </c>
      <c r="W7" s="136">
        <v>3</v>
      </c>
      <c r="X7" s="137">
        <v>0</v>
      </c>
      <c r="Y7" s="138">
        <f t="shared" si="5"/>
        <v>3</v>
      </c>
      <c r="Z7" s="136">
        <v>3</v>
      </c>
      <c r="AA7" s="137">
        <v>1</v>
      </c>
      <c r="AB7" s="138">
        <f t="shared" si="6"/>
        <v>4</v>
      </c>
      <c r="AC7" s="137">
        <v>2</v>
      </c>
      <c r="AD7" s="137">
        <v>1</v>
      </c>
      <c r="AE7" s="139">
        <f t="shared" si="7"/>
        <v>3</v>
      </c>
      <c r="AF7" s="136">
        <v>0</v>
      </c>
      <c r="AG7" s="137">
        <v>1</v>
      </c>
      <c r="AH7" s="138">
        <f t="shared" si="8"/>
        <v>1</v>
      </c>
      <c r="AI7" s="137">
        <v>3</v>
      </c>
      <c r="AJ7" s="137">
        <v>1</v>
      </c>
      <c r="AK7" s="138">
        <f t="shared" si="9"/>
        <v>4</v>
      </c>
    </row>
    <row r="8" spans="1:37" ht="12.75">
      <c r="A8" s="135" t="s">
        <v>14</v>
      </c>
      <c r="B8" s="136">
        <v>1</v>
      </c>
      <c r="C8" s="137">
        <v>1</v>
      </c>
      <c r="D8" s="138">
        <f>B8+C8</f>
        <v>2</v>
      </c>
      <c r="E8" s="137">
        <v>1</v>
      </c>
      <c r="F8" s="137">
        <v>1</v>
      </c>
      <c r="G8" s="139">
        <f>F8+E8</f>
        <v>2</v>
      </c>
      <c r="H8" s="136">
        <v>1</v>
      </c>
      <c r="I8" s="137">
        <v>2</v>
      </c>
      <c r="J8" s="138">
        <f t="shared" si="0"/>
        <v>3</v>
      </c>
      <c r="K8" s="136">
        <v>0</v>
      </c>
      <c r="L8" s="137">
        <v>1</v>
      </c>
      <c r="M8" s="138">
        <f t="shared" si="1"/>
        <v>1</v>
      </c>
      <c r="N8" s="136">
        <v>0</v>
      </c>
      <c r="O8" s="137">
        <v>0</v>
      </c>
      <c r="P8" s="138">
        <f t="shared" si="2"/>
        <v>0</v>
      </c>
      <c r="Q8" s="136">
        <v>1</v>
      </c>
      <c r="R8" s="137">
        <v>0</v>
      </c>
      <c r="S8" s="138">
        <f t="shared" si="3"/>
        <v>1</v>
      </c>
      <c r="T8" s="136">
        <v>1</v>
      </c>
      <c r="U8" s="137">
        <v>0</v>
      </c>
      <c r="V8" s="138">
        <f t="shared" si="4"/>
        <v>1</v>
      </c>
      <c r="W8" s="136">
        <v>2</v>
      </c>
      <c r="X8" s="137">
        <v>1</v>
      </c>
      <c r="Y8" s="138">
        <f t="shared" si="5"/>
        <v>3</v>
      </c>
      <c r="Z8" s="136">
        <v>1</v>
      </c>
      <c r="AA8" s="137">
        <v>1</v>
      </c>
      <c r="AB8" s="138">
        <f t="shared" si="6"/>
        <v>2</v>
      </c>
      <c r="AC8" s="137">
        <v>1</v>
      </c>
      <c r="AD8" s="137">
        <v>2</v>
      </c>
      <c r="AE8" s="139">
        <f t="shared" si="7"/>
        <v>3</v>
      </c>
      <c r="AF8" s="136">
        <v>1</v>
      </c>
      <c r="AG8" s="137">
        <v>0</v>
      </c>
      <c r="AH8" s="138">
        <f t="shared" si="8"/>
        <v>1</v>
      </c>
      <c r="AI8" s="137">
        <v>0</v>
      </c>
      <c r="AJ8" s="137">
        <v>5</v>
      </c>
      <c r="AK8" s="138">
        <f t="shared" si="9"/>
        <v>5</v>
      </c>
    </row>
    <row r="9" spans="1:37" s="134" customFormat="1" ht="43.5" customHeight="1">
      <c r="A9" s="140" t="s">
        <v>15</v>
      </c>
      <c r="B9" s="141">
        <f>B4+B5-B6+B7-B8</f>
        <v>1204</v>
      </c>
      <c r="C9" s="142">
        <f>C4+C5-C6+C7-C8</f>
        <v>1228</v>
      </c>
      <c r="D9" s="143">
        <f>B9+C9</f>
        <v>2432</v>
      </c>
      <c r="E9" s="142">
        <f>E4+E5-E6+E7-E8</f>
        <v>1204</v>
      </c>
      <c r="F9" s="142">
        <f>F4+F5-F6+F7-F8</f>
        <v>1230</v>
      </c>
      <c r="G9" s="144">
        <f>E9+F9</f>
        <v>2434</v>
      </c>
      <c r="H9" s="141">
        <f>H4+H5-H6+H7-H8</f>
        <v>1201</v>
      </c>
      <c r="I9" s="142">
        <f>I4+I5-I6+I7-I8</f>
        <v>1228</v>
      </c>
      <c r="J9" s="143">
        <f t="shared" si="0"/>
        <v>2429</v>
      </c>
      <c r="K9" s="141">
        <f>K4+K5-K6+K7-K8</f>
        <v>1204</v>
      </c>
      <c r="L9" s="142">
        <f>L4+L5-L6+L7-L8</f>
        <v>1231</v>
      </c>
      <c r="M9" s="143">
        <f t="shared" si="1"/>
        <v>2435</v>
      </c>
      <c r="N9" s="141">
        <f>N4+N5-N6+N7-N8</f>
        <v>1204</v>
      </c>
      <c r="O9" s="142">
        <f>O4+O5-O6+O7-O8</f>
        <v>1235</v>
      </c>
      <c r="P9" s="143">
        <f t="shared" si="2"/>
        <v>2439</v>
      </c>
      <c r="Q9" s="141">
        <f>Q4+Q5-Q6+Q7-Q8</f>
        <v>1205</v>
      </c>
      <c r="R9" s="142">
        <f>R4+R5-R6+R7-R8</f>
        <v>1236</v>
      </c>
      <c r="S9" s="143">
        <f t="shared" si="3"/>
        <v>2441</v>
      </c>
      <c r="T9" s="141">
        <f>T4+T5-T6+T7-T8</f>
        <v>1206</v>
      </c>
      <c r="U9" s="142">
        <f>U4+U5-U6+U7-U8</f>
        <v>1236</v>
      </c>
      <c r="V9" s="143">
        <f t="shared" si="4"/>
        <v>2442</v>
      </c>
      <c r="W9" s="141">
        <f>W4+W5-W6+W7-W8</f>
        <v>1207</v>
      </c>
      <c r="X9" s="142">
        <f>X4+X5-X6+X7-X8</f>
        <v>1234</v>
      </c>
      <c r="Y9" s="143">
        <f t="shared" si="5"/>
        <v>2441</v>
      </c>
      <c r="Z9" s="141">
        <f>Z4+Z5-Z6+Z7-Z8</f>
        <v>1208</v>
      </c>
      <c r="AA9" s="142">
        <f>AA4+AA5-AA6+AA7-AA8</f>
        <v>1234</v>
      </c>
      <c r="AB9" s="143">
        <f t="shared" si="6"/>
        <v>2442</v>
      </c>
      <c r="AC9" s="142">
        <f>AC4+AC5-AC6+AC7-AC8</f>
        <v>1208</v>
      </c>
      <c r="AD9" s="142">
        <f>AD4+AD5-AD6+AD7-AD8</f>
        <v>1233</v>
      </c>
      <c r="AE9" s="144">
        <f t="shared" si="7"/>
        <v>2441</v>
      </c>
      <c r="AF9" s="141">
        <f>AF4+AF5-AF6+AF7-AF8</f>
        <v>1205</v>
      </c>
      <c r="AG9" s="142">
        <f>AG4+AG5-AG6+AG7-AG8</f>
        <v>1233</v>
      </c>
      <c r="AH9" s="143">
        <f t="shared" si="8"/>
        <v>2438</v>
      </c>
      <c r="AI9" s="142">
        <f>AI4+AI5-AI6+AI7-AI8</f>
        <v>1208</v>
      </c>
      <c r="AJ9" s="142">
        <f>AJ4+AJ5-AJ6+AJ7-AJ8</f>
        <v>1226</v>
      </c>
      <c r="AK9" s="143">
        <f t="shared" si="9"/>
        <v>2434</v>
      </c>
    </row>
    <row r="10" spans="1:37" ht="12.75">
      <c r="A10" s="135"/>
      <c r="B10" s="145"/>
      <c r="C10" s="146"/>
      <c r="D10" s="147"/>
      <c r="E10" s="146"/>
      <c r="F10" s="146"/>
      <c r="G10" s="148"/>
      <c r="H10" s="145"/>
      <c r="I10" s="146"/>
      <c r="J10" s="147"/>
      <c r="K10" s="145"/>
      <c r="L10" s="146"/>
      <c r="M10" s="147"/>
      <c r="N10" s="145"/>
      <c r="O10" s="146"/>
      <c r="P10" s="147"/>
      <c r="Q10" s="145"/>
      <c r="R10" s="146"/>
      <c r="S10" s="147"/>
      <c r="T10" s="145"/>
      <c r="U10" s="146"/>
      <c r="V10" s="147"/>
      <c r="W10" s="145"/>
      <c r="X10" s="146"/>
      <c r="Y10" s="147"/>
      <c r="Z10" s="145"/>
      <c r="AA10" s="146"/>
      <c r="AB10" s="147"/>
      <c r="AC10" s="146"/>
      <c r="AD10" s="146"/>
      <c r="AE10" s="148"/>
      <c r="AF10" s="145"/>
      <c r="AG10" s="146"/>
      <c r="AH10" s="147"/>
      <c r="AI10" s="146"/>
      <c r="AJ10" s="146"/>
      <c r="AK10" s="147"/>
    </row>
    <row r="11" spans="1:37" s="154" customFormat="1" ht="30" customHeight="1">
      <c r="A11" s="149" t="s">
        <v>21</v>
      </c>
      <c r="B11" s="150">
        <f>B9-B4</f>
        <v>-1</v>
      </c>
      <c r="C11" s="151">
        <f>C9-C4</f>
        <v>1</v>
      </c>
      <c r="D11" s="152">
        <f>C11+B11</f>
        <v>0</v>
      </c>
      <c r="E11" s="151">
        <f>E9-E4</f>
        <v>0</v>
      </c>
      <c r="F11" s="151">
        <f>F9-F4</f>
        <v>2</v>
      </c>
      <c r="G11" s="153">
        <f>F11+E11</f>
        <v>2</v>
      </c>
      <c r="H11" s="150">
        <f>H9-H4</f>
        <v>-3</v>
      </c>
      <c r="I11" s="151">
        <f>I9-I4</f>
        <v>-2</v>
      </c>
      <c r="J11" s="152">
        <f>I11+H11</f>
        <v>-5</v>
      </c>
      <c r="K11" s="150">
        <f>K9-K4</f>
        <v>3</v>
      </c>
      <c r="L11" s="151">
        <f>L9-L4</f>
        <v>3</v>
      </c>
      <c r="M11" s="152">
        <f>L11+K11</f>
        <v>6</v>
      </c>
      <c r="N11" s="150">
        <f>N9-N4</f>
        <v>0</v>
      </c>
      <c r="O11" s="151">
        <f>O9-O4</f>
        <v>4</v>
      </c>
      <c r="P11" s="152">
        <f>O11+N11</f>
        <v>4</v>
      </c>
      <c r="Q11" s="150">
        <f>Q9-Q4</f>
        <v>1</v>
      </c>
      <c r="R11" s="151">
        <f>R9-R4</f>
        <v>1</v>
      </c>
      <c r="S11" s="152">
        <f>R11+Q11</f>
        <v>2</v>
      </c>
      <c r="T11" s="150">
        <f>T9-T4</f>
        <v>1</v>
      </c>
      <c r="U11" s="151">
        <f>U9-U4</f>
        <v>0</v>
      </c>
      <c r="V11" s="152">
        <f>U11+T11</f>
        <v>1</v>
      </c>
      <c r="W11" s="150">
        <f>W9-W4</f>
        <v>1</v>
      </c>
      <c r="X11" s="151">
        <f>X9-X4</f>
        <v>-2</v>
      </c>
      <c r="Y11" s="152">
        <f>X11+W11</f>
        <v>-1</v>
      </c>
      <c r="Z11" s="150">
        <f>Z9-Z4</f>
        <v>1</v>
      </c>
      <c r="AA11" s="151">
        <f>AA9-AA4</f>
        <v>0</v>
      </c>
      <c r="AB11" s="152">
        <f>AA11+Z11</f>
        <v>1</v>
      </c>
      <c r="AC11" s="151">
        <f>AC9-AC4</f>
        <v>0</v>
      </c>
      <c r="AD11" s="151">
        <f>AD9-AD4</f>
        <v>-1</v>
      </c>
      <c r="AE11" s="153">
        <f>AD11+AC11</f>
        <v>-1</v>
      </c>
      <c r="AF11" s="150">
        <f>AF9-AF4</f>
        <v>-3</v>
      </c>
      <c r="AG11" s="151">
        <f>AG9-AG4</f>
        <v>0</v>
      </c>
      <c r="AH11" s="152">
        <f>AG11+AF11</f>
        <v>-3</v>
      </c>
      <c r="AI11" s="151">
        <f>AI9-AI4</f>
        <v>3</v>
      </c>
      <c r="AJ11" s="151">
        <f>AJ9-AJ4</f>
        <v>-7</v>
      </c>
      <c r="AK11" s="152">
        <f>AJ11+AI11</f>
        <v>-4</v>
      </c>
    </row>
    <row r="12" spans="1:37" ht="12.75">
      <c r="A12" s="135"/>
      <c r="B12" s="145"/>
      <c r="C12" s="146"/>
      <c r="D12" s="147"/>
      <c r="E12" s="146"/>
      <c r="F12" s="146"/>
      <c r="G12" s="148"/>
      <c r="H12" s="145"/>
      <c r="I12" s="146"/>
      <c r="J12" s="147"/>
      <c r="K12" s="145"/>
      <c r="L12" s="146"/>
      <c r="M12" s="147"/>
      <c r="N12" s="145"/>
      <c r="O12" s="146"/>
      <c r="P12" s="147"/>
      <c r="Q12" s="145"/>
      <c r="R12" s="146"/>
      <c r="S12" s="147"/>
      <c r="T12" s="145"/>
      <c r="U12" s="146"/>
      <c r="V12" s="147"/>
      <c r="W12" s="145"/>
      <c r="X12" s="146"/>
      <c r="Y12" s="147"/>
      <c r="Z12" s="145"/>
      <c r="AA12" s="146"/>
      <c r="AB12" s="147"/>
      <c r="AC12" s="146"/>
      <c r="AD12" s="146"/>
      <c r="AE12" s="148"/>
      <c r="AF12" s="145"/>
      <c r="AG12" s="146"/>
      <c r="AH12" s="147"/>
      <c r="AI12" s="146"/>
      <c r="AJ12" s="146"/>
      <c r="AK12" s="147"/>
    </row>
    <row r="13" spans="1:37" s="160" customFormat="1" ht="12.75">
      <c r="A13" s="155" t="s">
        <v>22</v>
      </c>
      <c r="B13" s="156">
        <f>1</f>
        <v>1</v>
      </c>
      <c r="C13" s="157">
        <f>C9/B9</f>
        <v>1.0199335548172757</v>
      </c>
      <c r="D13" s="158"/>
      <c r="E13" s="157">
        <f>1</f>
        <v>1</v>
      </c>
      <c r="F13" s="157">
        <f>F9/E9</f>
        <v>1.021594684385382</v>
      </c>
      <c r="G13" s="159"/>
      <c r="H13" s="156">
        <f>1</f>
        <v>1</v>
      </c>
      <c r="I13" s="157">
        <f>I9/H9</f>
        <v>1.02248126561199</v>
      </c>
      <c r="J13" s="158"/>
      <c r="K13" s="156">
        <f>1</f>
        <v>1</v>
      </c>
      <c r="L13" s="157">
        <f>L9/K9</f>
        <v>1.0224252491694352</v>
      </c>
      <c r="M13" s="158"/>
      <c r="N13" s="156">
        <f>1</f>
        <v>1</v>
      </c>
      <c r="O13" s="157">
        <f>O9/N9</f>
        <v>1.0257475083056478</v>
      </c>
      <c r="P13" s="158"/>
      <c r="Q13" s="156">
        <f>1</f>
        <v>1</v>
      </c>
      <c r="R13" s="157">
        <f>R9/Q9</f>
        <v>1.025726141078838</v>
      </c>
      <c r="S13" s="158"/>
      <c r="T13" s="156">
        <f>1</f>
        <v>1</v>
      </c>
      <c r="U13" s="157">
        <f>U9/T9</f>
        <v>1.0248756218905473</v>
      </c>
      <c r="V13" s="158"/>
      <c r="W13" s="156">
        <f>1</f>
        <v>1</v>
      </c>
      <c r="X13" s="157">
        <f>X9/W9</f>
        <v>1.0223695111847555</v>
      </c>
      <c r="Y13" s="158"/>
      <c r="Z13" s="156">
        <f>1</f>
        <v>1</v>
      </c>
      <c r="AA13" s="157">
        <f>AA9/Z9</f>
        <v>1.021523178807947</v>
      </c>
      <c r="AB13" s="158"/>
      <c r="AC13" s="157">
        <f>1</f>
        <v>1</v>
      </c>
      <c r="AD13" s="157">
        <f>AD9/AC9</f>
        <v>1.0206953642384107</v>
      </c>
      <c r="AE13" s="159"/>
      <c r="AF13" s="156">
        <f>1</f>
        <v>1</v>
      </c>
      <c r="AG13" s="157">
        <f>AG9/AF9</f>
        <v>1.0232365145228215</v>
      </c>
      <c r="AH13" s="158"/>
      <c r="AI13" s="157">
        <f>1</f>
        <v>1</v>
      </c>
      <c r="AJ13" s="157">
        <f>AJ9/AI9</f>
        <v>1.0149006622516556</v>
      </c>
      <c r="AK13" s="158"/>
    </row>
    <row r="14" spans="1:37" ht="12.75">
      <c r="A14" s="135"/>
      <c r="B14" s="135"/>
      <c r="D14" s="161"/>
      <c r="G14" s="162"/>
      <c r="H14" s="135"/>
      <c r="J14" s="161"/>
      <c r="K14" s="135"/>
      <c r="M14" s="161"/>
      <c r="N14" s="135"/>
      <c r="P14" s="161"/>
      <c r="Q14" s="135"/>
      <c r="S14" s="161"/>
      <c r="T14" s="135"/>
      <c r="V14" s="161"/>
      <c r="W14" s="135"/>
      <c r="Y14" s="161"/>
      <c r="Z14" s="135"/>
      <c r="AB14" s="161"/>
      <c r="AE14" s="162"/>
      <c r="AF14" s="135"/>
      <c r="AH14" s="161"/>
      <c r="AK14" s="161"/>
    </row>
    <row r="15" spans="1:37" ht="27.75" customHeight="1">
      <c r="A15" s="163" t="s">
        <v>23</v>
      </c>
      <c r="B15" s="164"/>
      <c r="C15" s="165"/>
      <c r="D15" s="166"/>
      <c r="E15" s="167">
        <f aca="true" t="shared" si="10" ref="E15:AK15">E9/B9</f>
        <v>1</v>
      </c>
      <c r="F15" s="167">
        <f t="shared" si="10"/>
        <v>1.001628664495114</v>
      </c>
      <c r="G15" s="168">
        <f t="shared" si="10"/>
        <v>1.0008223684210527</v>
      </c>
      <c r="H15" s="169">
        <f t="shared" si="10"/>
        <v>0.9975083056478405</v>
      </c>
      <c r="I15" s="167">
        <f t="shared" si="10"/>
        <v>0.9983739837398374</v>
      </c>
      <c r="J15" s="170">
        <f t="shared" si="10"/>
        <v>0.9979457682826622</v>
      </c>
      <c r="K15" s="169">
        <f t="shared" si="10"/>
        <v>1.0024979184013323</v>
      </c>
      <c r="L15" s="167">
        <f t="shared" si="10"/>
        <v>1.002442996742671</v>
      </c>
      <c r="M15" s="170">
        <f t="shared" si="10"/>
        <v>1.0024701523260602</v>
      </c>
      <c r="N15" s="169">
        <f t="shared" si="10"/>
        <v>1</v>
      </c>
      <c r="O15" s="167">
        <f t="shared" si="10"/>
        <v>1.0032493907392364</v>
      </c>
      <c r="P15" s="170">
        <f t="shared" si="10"/>
        <v>1.0016427104722792</v>
      </c>
      <c r="Q15" s="169">
        <f t="shared" si="10"/>
        <v>1.0008305647840532</v>
      </c>
      <c r="R15" s="167">
        <f t="shared" si="10"/>
        <v>1.0008097165991903</v>
      </c>
      <c r="S15" s="170">
        <f t="shared" si="10"/>
        <v>1.000820008200082</v>
      </c>
      <c r="T15" s="169">
        <f t="shared" si="10"/>
        <v>1.0008298755186722</v>
      </c>
      <c r="U15" s="167">
        <f t="shared" si="10"/>
        <v>1</v>
      </c>
      <c r="V15" s="170">
        <f t="shared" si="10"/>
        <v>1.0004096681687833</v>
      </c>
      <c r="W15" s="169">
        <f t="shared" si="10"/>
        <v>1.0008291873963515</v>
      </c>
      <c r="X15" s="167">
        <f t="shared" si="10"/>
        <v>0.9983818770226537</v>
      </c>
      <c r="Y15" s="170">
        <f t="shared" si="10"/>
        <v>0.9995904995904996</v>
      </c>
      <c r="Z15" s="169">
        <f t="shared" si="10"/>
        <v>1.0008285004142503</v>
      </c>
      <c r="AA15" s="167">
        <f t="shared" si="10"/>
        <v>1</v>
      </c>
      <c r="AB15" s="170">
        <f t="shared" si="10"/>
        <v>1.0004096681687833</v>
      </c>
      <c r="AC15" s="167">
        <f t="shared" si="10"/>
        <v>1</v>
      </c>
      <c r="AD15" s="167">
        <f t="shared" si="10"/>
        <v>0.9991896272285251</v>
      </c>
      <c r="AE15" s="168">
        <f t="shared" si="10"/>
        <v>0.9995904995904996</v>
      </c>
      <c r="AF15" s="169">
        <f t="shared" si="10"/>
        <v>0.9975165562913907</v>
      </c>
      <c r="AG15" s="167">
        <f t="shared" si="10"/>
        <v>1</v>
      </c>
      <c r="AH15" s="170">
        <f t="shared" si="10"/>
        <v>0.9987709954936501</v>
      </c>
      <c r="AI15" s="167">
        <f t="shared" si="10"/>
        <v>1.0024896265560166</v>
      </c>
      <c r="AJ15" s="167">
        <f t="shared" si="10"/>
        <v>0.9943227899432279</v>
      </c>
      <c r="AK15" s="170">
        <f t="shared" si="10"/>
        <v>0.9983593109105825</v>
      </c>
    </row>
    <row r="16" spans="1:37" ht="27.75" customHeight="1" thickBot="1">
      <c r="A16" s="171"/>
      <c r="D16" s="162"/>
      <c r="E16" s="172"/>
      <c r="F16" s="172"/>
      <c r="G16" s="173"/>
      <c r="H16" s="172"/>
      <c r="I16" s="172"/>
      <c r="J16" s="173"/>
      <c r="K16" s="172"/>
      <c r="L16" s="172"/>
      <c r="M16" s="173"/>
      <c r="N16" s="172"/>
      <c r="O16" s="172"/>
      <c r="P16" s="173"/>
      <c r="Q16" s="172"/>
      <c r="R16" s="172"/>
      <c r="S16" s="173"/>
      <c r="T16" s="172"/>
      <c r="U16" s="172"/>
      <c r="V16" s="173"/>
      <c r="W16" s="172"/>
      <c r="X16" s="172"/>
      <c r="Y16" s="173"/>
      <c r="Z16" s="172"/>
      <c r="AA16" s="172"/>
      <c r="AB16" s="173"/>
      <c r="AC16" s="172"/>
      <c r="AD16" s="172"/>
      <c r="AE16" s="173"/>
      <c r="AF16" s="172"/>
      <c r="AG16" s="172"/>
      <c r="AH16" s="173"/>
      <c r="AI16" s="172"/>
      <c r="AJ16" s="172"/>
      <c r="AK16" s="173"/>
    </row>
    <row r="17" spans="1:34" ht="27" customHeight="1">
      <c r="A17" s="212" t="s">
        <v>34</v>
      </c>
      <c r="B17" s="213"/>
      <c r="C17" s="213"/>
      <c r="D17" s="213"/>
      <c r="E17" s="213"/>
      <c r="F17" s="213"/>
      <c r="G17" s="214"/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5"/>
      <c r="B18" s="216"/>
      <c r="C18" s="216"/>
      <c r="D18" s="216"/>
      <c r="E18" s="174" t="s">
        <v>16</v>
      </c>
      <c r="F18" s="174" t="s">
        <v>17</v>
      </c>
      <c r="G18" s="175" t="s">
        <v>19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17" t="s">
        <v>11</v>
      </c>
      <c r="B19" s="218"/>
      <c r="C19" s="218"/>
      <c r="D19" s="218"/>
      <c r="E19" s="176">
        <f aca="true" t="shared" si="11" ref="E19:F22">SUM(B5+E5+H5+K5+N5+Q5+T5+W5+Z5+AC5+AF5+AI5)</f>
        <v>7</v>
      </c>
      <c r="F19" s="176">
        <f t="shared" si="11"/>
        <v>10</v>
      </c>
      <c r="G19" s="177">
        <f>SUM(E19:F19)</f>
        <v>17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17" t="s">
        <v>12</v>
      </c>
      <c r="B20" s="218"/>
      <c r="C20" s="218"/>
      <c r="D20" s="218"/>
      <c r="E20" s="176">
        <f t="shared" si="11"/>
        <v>15</v>
      </c>
      <c r="F20" s="176">
        <f t="shared" si="11"/>
        <v>14</v>
      </c>
      <c r="G20" s="177">
        <f>SUM(E20:F20)</f>
        <v>29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2.75">
      <c r="A21" s="217" t="s">
        <v>13</v>
      </c>
      <c r="B21" s="218"/>
      <c r="C21" s="218"/>
      <c r="D21" s="218"/>
      <c r="E21" s="176">
        <f t="shared" si="11"/>
        <v>21</v>
      </c>
      <c r="F21" s="176">
        <f t="shared" si="11"/>
        <v>17</v>
      </c>
      <c r="G21" s="177">
        <f>SUM(F21+E21)</f>
        <v>38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3.5" thickBot="1">
      <c r="A22" s="210" t="s">
        <v>14</v>
      </c>
      <c r="B22" s="211"/>
      <c r="C22" s="211"/>
      <c r="D22" s="211"/>
      <c r="E22" s="178">
        <f t="shared" si="11"/>
        <v>10</v>
      </c>
      <c r="F22" s="178">
        <f t="shared" si="11"/>
        <v>14</v>
      </c>
      <c r="G22" s="179">
        <f>SUM(E22:F22)</f>
        <v>24</v>
      </c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1:34" ht="12.75">
      <c r="A27" s="180"/>
      <c r="B27" s="180"/>
      <c r="C27" s="180"/>
      <c r="D27" s="180"/>
      <c r="E27" s="181"/>
      <c r="F27" s="181"/>
      <c r="G27" s="182"/>
      <c r="J27" s="162"/>
      <c r="M27" s="162"/>
      <c r="P27" s="162"/>
      <c r="S27" s="162"/>
      <c r="V27" s="162"/>
      <c r="Y27" s="162"/>
      <c r="AB27" s="162"/>
      <c r="AE27" s="162"/>
      <c r="AH27" s="162"/>
    </row>
    <row r="28" spans="4:37" ht="13.5" thickBot="1">
      <c r="D28" s="162"/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3" t="s">
        <v>24</v>
      </c>
      <c r="B29" s="184" t="s">
        <v>16</v>
      </c>
      <c r="C29" s="185" t="s">
        <v>17</v>
      </c>
      <c r="D29" s="186" t="s">
        <v>19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0</v>
      </c>
      <c r="B30" s="188">
        <f>SUM(B9)</f>
        <v>1204</v>
      </c>
      <c r="C30" s="189">
        <f>C9</f>
        <v>1228</v>
      </c>
      <c r="D30" s="190">
        <f>D9</f>
        <v>2432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1</v>
      </c>
      <c r="B31" s="188">
        <f>E9</f>
        <v>1204</v>
      </c>
      <c r="C31" s="189">
        <f>F9</f>
        <v>1230</v>
      </c>
      <c r="D31" s="190">
        <f>G9</f>
        <v>2434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2</v>
      </c>
      <c r="B32" s="188">
        <f>H9</f>
        <v>1201</v>
      </c>
      <c r="C32" s="189">
        <f>I9</f>
        <v>1228</v>
      </c>
      <c r="D32" s="190">
        <f aca="true" t="shared" si="12" ref="D32:D41">B32+C32</f>
        <v>2429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3</v>
      </c>
      <c r="B33" s="188">
        <f>K9</f>
        <v>1204</v>
      </c>
      <c r="C33" s="189">
        <f>L9</f>
        <v>1231</v>
      </c>
      <c r="D33" s="190">
        <f t="shared" si="12"/>
        <v>2435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4</v>
      </c>
      <c r="B34" s="188">
        <f>N9</f>
        <v>1204</v>
      </c>
      <c r="C34" s="189">
        <f>O9</f>
        <v>1235</v>
      </c>
      <c r="D34" s="190">
        <f t="shared" si="12"/>
        <v>2439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5</v>
      </c>
      <c r="B35" s="188">
        <f>Q9</f>
        <v>1205</v>
      </c>
      <c r="C35" s="189">
        <f>R9</f>
        <v>1236</v>
      </c>
      <c r="D35" s="190">
        <f t="shared" si="12"/>
        <v>2441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20</v>
      </c>
      <c r="B36" s="188">
        <f>T9</f>
        <v>1206</v>
      </c>
      <c r="C36" s="189">
        <f>U9</f>
        <v>1236</v>
      </c>
      <c r="D36" s="190">
        <f t="shared" si="12"/>
        <v>2442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6</v>
      </c>
      <c r="B37" s="188">
        <f>W9</f>
        <v>1207</v>
      </c>
      <c r="C37" s="189">
        <f>X9</f>
        <v>1234</v>
      </c>
      <c r="D37" s="190">
        <f t="shared" si="12"/>
        <v>2441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7</v>
      </c>
      <c r="B38" s="188">
        <f>Z9</f>
        <v>1208</v>
      </c>
      <c r="C38" s="189">
        <f>AA9</f>
        <v>1234</v>
      </c>
      <c r="D38" s="190">
        <f t="shared" si="12"/>
        <v>2442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8</v>
      </c>
      <c r="B39" s="188">
        <f>AC9</f>
        <v>1208</v>
      </c>
      <c r="C39" s="189">
        <f>AD9</f>
        <v>1233</v>
      </c>
      <c r="D39" s="190">
        <f t="shared" si="12"/>
        <v>2441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2.75">
      <c r="A40" s="187" t="s">
        <v>9</v>
      </c>
      <c r="B40" s="188">
        <f>AF9</f>
        <v>1205</v>
      </c>
      <c r="C40" s="189">
        <f>AG9</f>
        <v>1233</v>
      </c>
      <c r="D40" s="190">
        <f t="shared" si="12"/>
        <v>2438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1:37" ht="13.5" thickBot="1">
      <c r="A41" s="191" t="s">
        <v>10</v>
      </c>
      <c r="B41" s="192">
        <f>AI9</f>
        <v>1208</v>
      </c>
      <c r="C41" s="193">
        <f>AJ9</f>
        <v>1226</v>
      </c>
      <c r="D41" s="194">
        <f t="shared" si="12"/>
        <v>2434</v>
      </c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  <row r="49" spans="4:37" ht="12.75">
      <c r="D49" s="162"/>
      <c r="G49" s="162"/>
      <c r="J49" s="162"/>
      <c r="M49" s="162"/>
      <c r="P49" s="162"/>
      <c r="S49" s="162"/>
      <c r="V49" s="162"/>
      <c r="Y49" s="162"/>
      <c r="AB49" s="162"/>
      <c r="AE49" s="162"/>
      <c r="AH49" s="162"/>
      <c r="AK49" s="162"/>
    </row>
  </sheetData>
  <sheetProtection/>
  <mergeCells count="19">
    <mergeCell ref="AI2:AK2"/>
    <mergeCell ref="N2:P2"/>
    <mergeCell ref="Q2:S2"/>
    <mergeCell ref="T2:V2"/>
    <mergeCell ref="W2:Y2"/>
    <mergeCell ref="B2:D2"/>
    <mergeCell ref="E2:G2"/>
    <mergeCell ref="H2:J2"/>
    <mergeCell ref="K2:M2"/>
    <mergeCell ref="A1:AK1"/>
    <mergeCell ref="A22:D22"/>
    <mergeCell ref="A17:G17"/>
    <mergeCell ref="A18:D18"/>
    <mergeCell ref="A19:D19"/>
    <mergeCell ref="A20:D20"/>
    <mergeCell ref="A21:D21"/>
    <mergeCell ref="Z2:AB2"/>
    <mergeCell ref="AC2:AE2"/>
    <mergeCell ref="AF2:AH2"/>
  </mergeCells>
  <printOptions gridLines="1"/>
  <pageMargins left="0.7874015748031497" right="0.1968503937007874" top="0.7480314960629921" bottom="0.1968503937007874" header="0.7480314960629921" footer="0"/>
  <pageSetup horizontalDpi="600" verticalDpi="600" orientation="landscape" paperSize="8" scale="60" r:id="rId2"/>
  <rowBreaks count="1" manualBreakCount="1">
    <brk id="15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OcÚ</dc:creator>
  <cp:keywords/>
  <dc:description/>
  <cp:lastModifiedBy>Ľudmila Podskočová</cp:lastModifiedBy>
  <cp:lastPrinted>2024-01-02T13:16:48Z</cp:lastPrinted>
  <dcterms:created xsi:type="dcterms:W3CDTF">1998-06-19T11:32:10Z</dcterms:created>
  <dcterms:modified xsi:type="dcterms:W3CDTF">2024-01-09T13:12:50Z</dcterms:modified>
  <cp:category/>
  <cp:version/>
  <cp:contentType/>
  <cp:contentStatus/>
</cp:coreProperties>
</file>