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245" windowWidth="11295" windowHeight="6495" firstSheet="8" activeTab="13"/>
  </bookViews>
  <sheets>
    <sheet name="pohyb obyv 98" sheetId="1" r:id="rId1"/>
    <sheet name="pohyb obyv 99" sheetId="2" r:id="rId2"/>
    <sheet name="pohyb obyv 2000" sheetId="3" r:id="rId3"/>
    <sheet name="pohyb obyv 2001" sheetId="4" r:id="rId4"/>
    <sheet name="pohyb obyv 2002" sheetId="5" r:id="rId5"/>
    <sheet name="pohyb obyv 2003" sheetId="6" r:id="rId6"/>
    <sheet name="pohyb obyv 2004" sheetId="7" r:id="rId7"/>
    <sheet name="pohyb obyv 2005" sheetId="8" r:id="rId8"/>
    <sheet name="pohyb obyv 2006" sheetId="9" r:id="rId9"/>
    <sheet name="pohyb obyv 2007" sheetId="10" r:id="rId10"/>
    <sheet name="pohyb obyv 2008" sheetId="11" r:id="rId11"/>
    <sheet name="pohyb obyv 2009" sheetId="12" r:id="rId12"/>
    <sheet name="pohyb obyv 2010" sheetId="13" r:id="rId13"/>
    <sheet name="pohyb obyv 2011" sheetId="14" r:id="rId14"/>
  </sheets>
  <definedNames>
    <definedName name="_xlnm.Print_Area" localSheetId="4">'pohyb obyv 2002'!$A$1:$AK$43</definedName>
    <definedName name="_xlnm.Print_Area" localSheetId="5">'pohyb obyv 2003'!$A$1:$AK$43</definedName>
    <definedName name="_xlnm.Print_Area" localSheetId="6">'pohyb obyv 2004'!$A$1:$AK$43</definedName>
    <definedName name="_xlnm.Print_Area" localSheetId="7">'pohyb obyv 2005'!$A$1:$AK$43</definedName>
    <definedName name="_xlnm.Print_Area" localSheetId="8">'pohyb obyv 2006'!$A$1:$AK$44</definedName>
    <definedName name="_xlnm.Print_Area" localSheetId="9">'pohyb obyv 2007'!$A$1:$AK$43</definedName>
    <definedName name="_xlnm.Print_Area" localSheetId="10">'pohyb obyv 2008'!$A$1:$AK$43</definedName>
    <definedName name="_xlnm.Print_Area" localSheetId="11">'pohyb obyv 2009'!$A$1:$AK$43</definedName>
    <definedName name="_xlnm.Print_Area" localSheetId="12">'pohyb obyv 2010'!$A$1:$AK$43</definedName>
    <definedName name="_xlnm.Print_Area" localSheetId="13">'pohyb obyv 2011'!$A$1:$AK$43</definedName>
    <definedName name="_xlnm.Print_Area" localSheetId="0">'pohyb obyv 98'!$A$17:$N$36</definedName>
  </definedNames>
  <calcPr fullCalcOnLoad="1"/>
</workbook>
</file>

<file path=xl/sharedStrings.xml><?xml version="1.0" encoding="utf-8"?>
<sst xmlns="http://schemas.openxmlformats.org/spreadsheetml/2006/main" count="1136" uniqueCount="41">
  <si>
    <t>január</t>
  </si>
  <si>
    <t>február</t>
  </si>
  <si>
    <t>marec</t>
  </si>
  <si>
    <t>apríl</t>
  </si>
  <si>
    <t>máj</t>
  </si>
  <si>
    <t>jún</t>
  </si>
  <si>
    <t>august</t>
  </si>
  <si>
    <t>september</t>
  </si>
  <si>
    <t>október</t>
  </si>
  <si>
    <t>november</t>
  </si>
  <si>
    <t>december</t>
  </si>
  <si>
    <t>živonarodení</t>
  </si>
  <si>
    <t>zomrelí</t>
  </si>
  <si>
    <t>prisťahovaní</t>
  </si>
  <si>
    <t>vysťahovaní</t>
  </si>
  <si>
    <t>počet obyvateľov na konci mesiaca</t>
  </si>
  <si>
    <t xml:space="preserve">muži </t>
  </si>
  <si>
    <t>ženy</t>
  </si>
  <si>
    <t>počet obyvateľov na začiatku mesiaca</t>
  </si>
  <si>
    <t>spolu</t>
  </si>
  <si>
    <t>júl</t>
  </si>
  <si>
    <t>rozdiel (+ prírastok,  - úbytok)</t>
  </si>
  <si>
    <t>pomer muži : ženy</t>
  </si>
  <si>
    <t>index (stav b.mes. / stav min. mes)</t>
  </si>
  <si>
    <t>Mesiac</t>
  </si>
  <si>
    <t>Súhrnné údaje za rok 2001</t>
  </si>
  <si>
    <t>Súhrnné údaje za rok 2002</t>
  </si>
  <si>
    <t>Súhrnné údaje za rok 2003</t>
  </si>
  <si>
    <t>Súhrnné údaje za rok 1998</t>
  </si>
  <si>
    <t>Súhrnné údaje za rok 2000</t>
  </si>
  <si>
    <t>Súhrnné údaje za rok 1999</t>
  </si>
  <si>
    <t>Súhrnné údaje za rok 2004</t>
  </si>
  <si>
    <t>Súhrnné údaje za rok 2005</t>
  </si>
  <si>
    <t>,</t>
  </si>
  <si>
    <t>Súhrnné údaje za rok 2006</t>
  </si>
  <si>
    <t>Zmeny v evidencii obyvateľov obce Valaská Belá v priebehu roka 2006</t>
  </si>
  <si>
    <t>Súhrnné údaje za rok 2007</t>
  </si>
  <si>
    <t>Súhrnné údaje za rok 2008</t>
  </si>
  <si>
    <t>Súhrnné údaje za rok 2009</t>
  </si>
  <si>
    <t>Súhrnné údaje za rok 2010</t>
  </si>
  <si>
    <t>Súhrnné údaje za rok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</si>
</sst>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61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2"/>
    </font>
    <font>
      <sz val="10"/>
      <color indexed="32"/>
      <name val="Arial CE"/>
      <family val="2"/>
    </font>
    <font>
      <b/>
      <i/>
      <sz val="10"/>
      <color indexed="32"/>
      <name val="Arial CE"/>
      <family val="2"/>
    </font>
    <font>
      <i/>
      <sz val="10"/>
      <color indexed="32"/>
      <name val="Arial CE"/>
      <family val="2"/>
    </font>
    <font>
      <b/>
      <sz val="10"/>
      <color indexed="32"/>
      <name val="Arial CE"/>
      <family val="2"/>
    </font>
    <font>
      <sz val="10"/>
      <color indexed="28"/>
      <name val="Arial CE"/>
      <family val="2"/>
    </font>
    <font>
      <i/>
      <sz val="10"/>
      <color indexed="28"/>
      <name val="Arial CE"/>
      <family val="2"/>
    </font>
    <font>
      <sz val="10"/>
      <color indexed="14"/>
      <name val="Arial CE"/>
      <family val="2"/>
    </font>
    <font>
      <i/>
      <sz val="10"/>
      <color indexed="14"/>
      <name val="Arial CE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2"/>
      <color indexed="32"/>
      <name val="Arial CE"/>
      <family val="2"/>
    </font>
    <font>
      <b/>
      <sz val="1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5"/>
      <color indexed="8"/>
      <name val="Arial CE"/>
      <family val="0"/>
    </font>
    <font>
      <b/>
      <sz val="8"/>
      <color indexed="8"/>
      <name val="Arial CE"/>
      <family val="0"/>
    </font>
    <font>
      <b/>
      <sz val="9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5" xfId="0" applyFon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9" fontId="0" fillId="0" borderId="0" xfId="45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9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10" fontId="4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0" fillId="33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3" fontId="16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3" fontId="13" fillId="0" borderId="30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wrapText="1"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1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9" fontId="8" fillId="0" borderId="19" xfId="0" applyNumberFormat="1" applyFont="1" applyBorder="1" applyAlignment="1" applyProtection="1">
      <alignment wrapText="1"/>
      <protection locked="0"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3" fontId="17" fillId="0" borderId="12" xfId="0" applyNumberFormat="1" applyFont="1" applyBorder="1" applyAlignment="1" applyProtection="1">
      <alignment/>
      <protection locked="0"/>
    </xf>
    <xf numFmtId="3" fontId="17" fillId="0" borderId="13" xfId="0" applyNumberFormat="1" applyFont="1" applyBorder="1" applyAlignment="1" applyProtection="1">
      <alignment/>
      <protection locked="0"/>
    </xf>
    <xf numFmtId="3" fontId="16" fillId="0" borderId="14" xfId="0" applyNumberFormat="1" applyFont="1" applyBorder="1" applyAlignment="1" applyProtection="1">
      <alignment/>
      <protection locked="0"/>
    </xf>
    <xf numFmtId="3" fontId="16" fillId="0" borderId="13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0" fontId="4" fillId="0" borderId="13" xfId="0" applyNumberFormat="1" applyFont="1" applyBorder="1" applyAlignment="1" applyProtection="1">
      <alignment/>
      <protection locked="0"/>
    </xf>
    <xf numFmtId="10" fontId="3" fillId="0" borderId="13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10" fontId="3" fillId="0" borderId="14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 locked="0"/>
    </xf>
    <xf numFmtId="3" fontId="0" fillId="0" borderId="30" xfId="0" applyNumberFormat="1" applyFont="1" applyBorder="1" applyAlignment="1" applyProtection="1">
      <alignment/>
      <protection locked="0"/>
    </xf>
    <xf numFmtId="3" fontId="2" fillId="0" borderId="3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3" fontId="13" fillId="0" borderId="22" xfId="0" applyNumberFormat="1" applyFont="1" applyBorder="1" applyAlignment="1" applyProtection="1">
      <alignment/>
      <protection locked="0"/>
    </xf>
    <xf numFmtId="3" fontId="15" fillId="0" borderId="22" xfId="0" applyNumberFormat="1" applyFont="1" applyBorder="1" applyAlignment="1" applyProtection="1">
      <alignment/>
      <protection locked="0"/>
    </xf>
    <xf numFmtId="3" fontId="16" fillId="0" borderId="28" xfId="0" applyNumberFormat="1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3" fontId="13" fillId="0" borderId="30" xfId="0" applyNumberFormat="1" applyFont="1" applyBorder="1" applyAlignment="1" applyProtection="1">
      <alignment/>
      <protection locked="0"/>
    </xf>
    <xf numFmtId="3" fontId="15" fillId="0" borderId="30" xfId="0" applyNumberFormat="1" applyFont="1" applyBorder="1" applyAlignment="1" applyProtection="1">
      <alignment/>
      <protection locked="0"/>
    </xf>
    <xf numFmtId="3" fontId="16" fillId="0" borderId="31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2125"/>
          <c:y val="0.113"/>
          <c:w val="0.79575"/>
          <c:h val="0.887"/>
        </c:manualLayout>
      </c:layout>
      <c:lineChart>
        <c:grouping val="stacked"/>
        <c:varyColors val="0"/>
        <c:ser>
          <c:idx val="0"/>
          <c:order val="0"/>
          <c:tx>
            <c:strRef>
              <c:f>'pohyb obyv 98'!$D$18</c:f>
              <c:strCache>
                <c:ptCount val="1"/>
                <c:pt idx="0">
                  <c:v>spolu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98'!$A$19:$A$30</c:f>
              <c:strCache/>
            </c:strRef>
          </c:cat>
          <c:val>
            <c:numRef>
              <c:f>'pohyb obyv 98'!$D$19:$D$30</c:f>
              <c:numCache/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95"/>
          <c:w val="0.17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2005'!$A$29:$A$40</c:f>
              <c:strCache/>
            </c:strRef>
          </c:cat>
          <c:val>
            <c:numRef>
              <c:f>'pohyb obyv 2005'!$D$29:$D$40</c:f>
              <c:numCache/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2005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65"/>
          <c:y val="0.282"/>
          <c:w val="0.6182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2005'!$E$17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2005'!$F$17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2005'!$G$17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2005'!$A$18:$D$21</c:f>
              <c:multiLvlStrCache/>
            </c:multiLvlStrRef>
          </c:cat>
          <c:val>
            <c:numRef>
              <c:f>'pohyb obyv 2005'!$G$18:$G$21</c:f>
              <c:numCache/>
            </c:numRef>
          </c:val>
          <c:shape val="box"/>
        </c:ser>
        <c:shape val="box"/>
        <c:axId val="28897423"/>
        <c:axId val="58750216"/>
      </c:bar3DChart>
      <c:catAx>
        <c:axId val="28897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46275"/>
          <c:w val="0.11675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2006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5825"/>
          <c:w val="0.96425"/>
          <c:h val="0.6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2006'!$A$30:$A$41</c:f>
              <c:strCache/>
            </c:strRef>
          </c:cat>
          <c:val>
            <c:numRef>
              <c:f>'pohyb obyv 2006'!$D$30:$D$41</c:f>
              <c:numCache/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2006
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202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3065"/>
          <c:w val="0.61925"/>
          <c:h val="0.561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2006'!$E$18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2006'!$E$19:$E$22</c:f>
              <c:numCache/>
            </c:numRef>
          </c:val>
          <c:shape val="box"/>
        </c:ser>
        <c:ser>
          <c:idx val="1"/>
          <c:order val="1"/>
          <c:tx>
            <c:strRef>
              <c:f>'pohyb obyv 2006'!$F$18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2006'!$F$19:$F$22</c:f>
              <c:numCache/>
            </c:numRef>
          </c:val>
          <c:shape val="box"/>
        </c:ser>
        <c:ser>
          <c:idx val="2"/>
          <c:order val="2"/>
          <c:tx>
            <c:strRef>
              <c:f>'pohyb obyv 2006'!$G$18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2006'!$A$19:$D$22</c:f>
              <c:multiLvlStrCache/>
            </c:multiLvlStrRef>
          </c:cat>
          <c:val>
            <c:numRef>
              <c:f>'pohyb obyv 2006'!$G$19:$G$22</c:f>
              <c:numCache/>
            </c:numRef>
          </c:val>
          <c:shape val="box"/>
        </c:ser>
        <c:shape val="box"/>
        <c:axId val="13452323"/>
        <c:axId val="53962044"/>
      </c:bar3DChart>
      <c:catAx>
        <c:axId val="13452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51075"/>
          <c:w val="0.117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2007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2007'!$A$29:$A$40</c:f>
              <c:strCache/>
            </c:strRef>
          </c:cat>
          <c:val>
            <c:numRef>
              <c:f>'pohyb obyv 2007'!$D$29:$D$40</c:f>
              <c:numCache/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2007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2007'!$E$17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2007'!$F$17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2007'!$G$17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2007'!$A$18:$D$21</c:f>
              <c:multiLvlStrCache/>
            </c:multiLvlStrRef>
          </c:cat>
          <c:val>
            <c:numRef>
              <c:f>'pohyb obyv 2007'!$G$18:$G$21</c:f>
              <c:numCache/>
            </c:numRef>
          </c:val>
          <c:shape val="box"/>
        </c:ser>
        <c:shape val="box"/>
        <c:axId val="12535863"/>
        <c:axId val="45713904"/>
      </c:bar3DChart>
      <c:catAx>
        <c:axId val="1253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2008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2008'!$A$29:$A$40</c:f>
              <c:strCache/>
            </c:strRef>
          </c:cat>
          <c:val>
            <c:numRef>
              <c:f>'pohyb obyv 2008'!$D$29:$D$40</c:f>
              <c:numCache/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2008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2008'!$E$17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2008'!$F$17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2008'!$G$17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2008'!$A$18:$D$21</c:f>
              <c:multiLvlStrCache/>
            </c:multiLvlStrRef>
          </c:cat>
          <c:val>
            <c:numRef>
              <c:f>'pohyb obyv 2008'!$G$18:$G$21</c:f>
              <c:numCache/>
            </c:numRef>
          </c:val>
          <c:shape val="box"/>
        </c:ser>
        <c:shape val="box"/>
        <c:axId val="39439563"/>
        <c:axId val="19411748"/>
      </c:bar3DChart>
      <c:catAx>
        <c:axId val="3943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2009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2009'!$A$29:$A$40</c:f>
              <c:strCache/>
            </c:strRef>
          </c:cat>
          <c:val>
            <c:numRef>
              <c:f>'pohyb obyv 2009'!$D$29:$D$40</c:f>
              <c:numCache/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2009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2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2009'!$E$17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2009'!$F$17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2009'!$G$17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2009'!$A$18:$D$21</c:f>
              <c:multiLvlStrCache/>
            </c:multiLvlStrRef>
          </c:cat>
          <c:val>
            <c:numRef>
              <c:f>'pohyb obyv 2009'!$G$18:$G$21</c:f>
              <c:numCache/>
            </c:numRef>
          </c:val>
          <c:shape val="box"/>
        </c:ser>
        <c:shape val="box"/>
        <c:axId val="58302943"/>
        <c:axId val="54964440"/>
      </c:bar3DChart>
      <c:catAx>
        <c:axId val="58302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2001'!$A$29:$A$40</c:f>
              <c:strCache/>
            </c:strRef>
          </c:cat>
          <c:val>
            <c:numRef>
              <c:f>'pohyb obyv 2001'!$D$29:$D$40</c:f>
              <c:numCache/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2010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8725"/>
          <c:w val="0.96425"/>
          <c:h val="0.7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2010'!$A$29:$A$40</c:f>
              <c:strCache/>
            </c:strRef>
          </c:cat>
          <c:val>
            <c:numRef>
              <c:f>'pohyb obyv 2010'!$D$29:$D$40</c:f>
              <c:numCache/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2010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175"/>
          <c:w val="0.626"/>
          <c:h val="0.55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2010'!$E$17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2010'!$F$17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2010'!$G$17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2010'!$A$18:$D$21</c:f>
              <c:multiLvlStrCache/>
            </c:multiLvlStrRef>
          </c:cat>
          <c:val>
            <c:numRef>
              <c:f>'pohyb obyv 2010'!$G$18:$G$21</c:f>
              <c:numCache/>
            </c:numRef>
          </c:val>
          <c:shape val="box"/>
        </c:ser>
        <c:shape val="box"/>
        <c:axId val="5085043"/>
        <c:axId val="45765388"/>
      </c:bar3DChart>
      <c:catAx>
        <c:axId val="508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2011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06"/>
          <c:w val="0.98025"/>
          <c:h val="0.7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2011'!$A$29:$A$40</c:f>
              <c:strCache/>
            </c:strRef>
          </c:cat>
          <c:val>
            <c:numRef>
              <c:f>'pohyb obyv 2011'!$D$29:$D$40</c:f>
              <c:numCache/>
            </c:numRef>
          </c:val>
          <c:smooth val="0"/>
        </c:ser>
        <c:marker val="1"/>
        <c:axId val="9235309"/>
        <c:axId val="16008918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2011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"/>
          <c:y val="0.28175"/>
          <c:w val="0.87575"/>
          <c:h val="0.7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2011'!$E$17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2011'!$F$17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2011'!$G$17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2011'!$A$18:$D$21</c:f>
              <c:multiLvlStrCache/>
            </c:multiLvlStrRef>
          </c:cat>
          <c:val>
            <c:numRef>
              <c:f>'pohyb obyv 2011'!$G$18:$G$21</c:f>
              <c:numCache/>
            </c:numRef>
          </c:val>
          <c:shape val="box"/>
        </c:ser>
        <c:shape val="box"/>
        <c:axId val="9862535"/>
        <c:axId val="21653952"/>
      </c:bar3DChart>
      <c:catAx>
        <c:axId val="9862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2001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2001'!$E$17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2001'!$F$17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2001'!$G$17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2001'!$A$18:$D$21</c:f>
              <c:multiLvlStrCache/>
            </c:multiLvlStrRef>
          </c:cat>
          <c:val>
            <c:numRef>
              <c:f>'pohyb obyv 2001'!$G$18:$G$21</c:f>
              <c:numCache/>
            </c:numRef>
          </c:val>
          <c:shape val="box"/>
        </c:ser>
        <c:shape val="box"/>
        <c:axId val="28198719"/>
        <c:axId val="52461880"/>
      </c:bar3DChart>
      <c:catAx>
        <c:axId val="28198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2002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2002'!$A$29:$A$40</c:f>
              <c:strCache/>
            </c:strRef>
          </c:cat>
          <c:val>
            <c:numRef>
              <c:f>'pohyb obyv 2002'!$D$29:$D$40</c:f>
              <c:numCache/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2002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2002'!$E$17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2002'!$F$17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2002'!$G$17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2002'!$A$18:$D$21</c:f>
              <c:multiLvlStrCache/>
            </c:multiLvlStrRef>
          </c:cat>
          <c:val>
            <c:numRef>
              <c:f>'pohyb obyv 2002'!$G$18:$G$21</c:f>
              <c:numCache/>
            </c:numRef>
          </c:val>
          <c:shape val="box"/>
        </c:ser>
        <c:shape val="box"/>
        <c:axId val="59766995"/>
        <c:axId val="1032044"/>
      </c:bar3DChart>
      <c:catAx>
        <c:axId val="59766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2003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2003'!$A$29:$A$40</c:f>
              <c:strCache/>
            </c:strRef>
          </c:cat>
          <c:val>
            <c:numRef>
              <c:f>'pohyb obyv 2003'!$D$29:$D$40</c:f>
              <c:numCache/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0225"/>
          <c:w val="0.6165"/>
          <c:h val="0.63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2003'!$E$17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2003'!$F$17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2003'!$G$17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2003'!$A$18:$D$21</c:f>
              <c:multiLvlStrCache/>
            </c:multiLvlStrRef>
          </c:cat>
          <c:val>
            <c:numRef>
              <c:f>'pohyb obyv 2003'!$G$18:$G$21</c:f>
              <c:numCache/>
            </c:numRef>
          </c:val>
          <c:shape val="box"/>
        </c:ser>
        <c:shape val="box"/>
        <c:axId val="14162663"/>
        <c:axId val="60355104"/>
      </c:bar3DChart>
      <c:catAx>
        <c:axId val="1416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25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Pohyb obyvateľov obce v roku 2004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775"/>
          <c:w val="0.96425"/>
          <c:h val="0.71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'pohyb obyv 2004'!$A$29:$A$40</c:f>
              <c:strCache/>
            </c:strRef>
          </c:cat>
          <c:val>
            <c:numRef>
              <c:f>'pohyb obyv 2004'!$D$29:$D$40</c:f>
              <c:numCache/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Súhrnné údaje rok 2004
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20725"/>
          <c:y val="0.282"/>
          <c:w val="0.6165"/>
          <c:h val="0.55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'pohyb obyv 2004'!$E$17</c:f>
              <c:strCache>
                <c:ptCount val="1"/>
                <c:pt idx="0">
                  <c:v>muži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2004'!$E$18:$E$21</c:f>
              <c:numCache/>
            </c:numRef>
          </c:val>
          <c:shape val="box"/>
        </c:ser>
        <c:ser>
          <c:idx val="1"/>
          <c:order val="1"/>
          <c:tx>
            <c:strRef>
              <c:f>'pohyb obyv 2004'!$F$17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2004'!$F$18:$F$21</c:f>
              <c:numCache/>
            </c:numRef>
          </c:val>
          <c:shape val="box"/>
        </c:ser>
        <c:ser>
          <c:idx val="2"/>
          <c:order val="2"/>
          <c:tx>
            <c:strRef>
              <c:f>'pohyb obyv 2004'!$G$17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'pohyb obyv 2004'!$A$18:$D$21</c:f>
              <c:multiLvlStrCache/>
            </c:multiLvlStrRef>
          </c:cat>
          <c:val>
            <c:numRef>
              <c:f>'pohyb obyv 2004'!$G$18:$G$21</c:f>
              <c:numCache/>
            </c:numRef>
          </c:val>
          <c:shape val="box"/>
        </c:ser>
        <c:shape val="box"/>
        <c:axId val="42564987"/>
        <c:axId val="47540564"/>
      </c:bar3DChart>
      <c:catAx>
        <c:axId val="4256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46275"/>
          <c:w val="0.117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16</xdr:row>
      <xdr:rowOff>104775</xdr:rowOff>
    </xdr:from>
    <xdr:to>
      <xdr:col>13</xdr:col>
      <xdr:colOff>123825</xdr:colOff>
      <xdr:row>33</xdr:row>
      <xdr:rowOff>123825</xdr:rowOff>
    </xdr:to>
    <xdr:graphicFrame>
      <xdr:nvGraphicFramePr>
        <xdr:cNvPr id="1" name="Chart 24"/>
        <xdr:cNvGraphicFramePr/>
      </xdr:nvGraphicFramePr>
      <xdr:xfrm>
        <a:off x="3276600" y="3886200"/>
        <a:ext cx="52197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29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95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27</xdr:row>
      <xdr:rowOff>161925</xdr:rowOff>
    </xdr:from>
    <xdr:to>
      <xdr:col>13</xdr:col>
      <xdr:colOff>371475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3286125" y="6296025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15</xdr:row>
      <xdr:rowOff>95250</xdr:rowOff>
    </xdr:from>
    <xdr:to>
      <xdr:col>13</xdr:col>
      <xdr:colOff>314325</xdr:colOff>
      <xdr:row>27</xdr:row>
      <xdr:rowOff>95250</xdr:rowOff>
    </xdr:to>
    <xdr:graphicFrame>
      <xdr:nvGraphicFramePr>
        <xdr:cNvPr id="2" name="Chart 2"/>
        <xdr:cNvGraphicFramePr/>
      </xdr:nvGraphicFramePr>
      <xdr:xfrm>
        <a:off x="5248275" y="3905250"/>
        <a:ext cx="42005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26</xdr:row>
      <xdr:rowOff>161925</xdr:rowOff>
    </xdr:from>
    <xdr:to>
      <xdr:col>13</xdr:col>
      <xdr:colOff>371475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3286125" y="5943600"/>
        <a:ext cx="6219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14</xdr:row>
      <xdr:rowOff>342900</xdr:rowOff>
    </xdr:from>
    <xdr:to>
      <xdr:col>13</xdr:col>
      <xdr:colOff>342900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5267325" y="3800475"/>
        <a:ext cx="42100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zoomScale="70" zoomScaleNormal="70" zoomScalePageLayoutView="0" workbookViewId="0" topLeftCell="A1">
      <selection activeCell="G42" sqref="G42"/>
    </sheetView>
  </sheetViews>
  <sheetFormatPr defaultColWidth="9.00390625" defaultRowHeight="12.75"/>
  <cols>
    <col min="1" max="1" width="17.625" style="3" customWidth="1"/>
    <col min="2" max="4" width="5.625" style="3" customWidth="1"/>
    <col min="5" max="6" width="8.125" style="3" bestFit="1" customWidth="1"/>
    <col min="7" max="7" width="7.875" style="3" bestFit="1" customWidth="1"/>
    <col min="8" max="9" width="9.125" style="3" bestFit="1" customWidth="1"/>
    <col min="10" max="10" width="8.875" style="3" bestFit="1" customWidth="1"/>
    <col min="11" max="12" width="8.125" style="3" bestFit="1" customWidth="1"/>
    <col min="13" max="13" width="7.875" style="3" bestFit="1" customWidth="1"/>
    <col min="14" max="14" width="8.125" style="3" bestFit="1" customWidth="1"/>
    <col min="15" max="15" width="9.125" style="3" bestFit="1" customWidth="1"/>
    <col min="16" max="16" width="8.875" style="3" bestFit="1" customWidth="1"/>
    <col min="17" max="18" width="9.00390625" style="3" bestFit="1" customWidth="1"/>
    <col min="19" max="19" width="8.875" style="3" bestFit="1" customWidth="1"/>
    <col min="20" max="21" width="9.00390625" style="3" bestFit="1" customWidth="1"/>
    <col min="22" max="22" width="8.875" style="3" bestFit="1" customWidth="1"/>
    <col min="23" max="23" width="9.125" style="3" bestFit="1" customWidth="1"/>
    <col min="24" max="24" width="9.00390625" style="3" bestFit="1" customWidth="1"/>
    <col min="25" max="25" width="8.75390625" style="3" bestFit="1" customWidth="1"/>
    <col min="26" max="27" width="8.875" style="3" bestFit="1" customWidth="1"/>
    <col min="28" max="28" width="8.75390625" style="3" bestFit="1" customWidth="1"/>
    <col min="29" max="30" width="8.875" style="3" bestFit="1" customWidth="1"/>
    <col min="31" max="31" width="8.75390625" style="3" bestFit="1" customWidth="1"/>
    <col min="32" max="33" width="8.875" style="3" bestFit="1" customWidth="1"/>
    <col min="34" max="34" width="8.75390625" style="3" bestFit="1" customWidth="1"/>
    <col min="35" max="36" width="8.875" style="3" bestFit="1" customWidth="1"/>
    <col min="37" max="37" width="8.75390625" style="3" bestFit="1" customWidth="1"/>
    <col min="38" max="16384" width="9.125" style="3" customWidth="1"/>
  </cols>
  <sheetData>
    <row r="1" spans="1:37" ht="12.75">
      <c r="A1" s="1"/>
      <c r="B1" s="197" t="s">
        <v>0</v>
      </c>
      <c r="C1" s="195"/>
      <c r="D1" s="196"/>
      <c r="E1" s="195" t="s">
        <v>1</v>
      </c>
      <c r="F1" s="195"/>
      <c r="G1" s="195"/>
      <c r="H1" s="197" t="s">
        <v>2</v>
      </c>
      <c r="I1" s="195"/>
      <c r="J1" s="196"/>
      <c r="K1" s="197" t="s">
        <v>3</v>
      </c>
      <c r="L1" s="195"/>
      <c r="M1" s="196"/>
      <c r="N1" s="197" t="s">
        <v>4</v>
      </c>
      <c r="O1" s="195"/>
      <c r="P1" s="196"/>
      <c r="Q1" s="197" t="s">
        <v>5</v>
      </c>
      <c r="R1" s="195"/>
      <c r="S1" s="196"/>
      <c r="T1" s="197" t="s">
        <v>20</v>
      </c>
      <c r="U1" s="195"/>
      <c r="V1" s="196"/>
      <c r="W1" s="197" t="s">
        <v>6</v>
      </c>
      <c r="X1" s="195"/>
      <c r="Y1" s="196"/>
      <c r="Z1" s="197" t="s">
        <v>7</v>
      </c>
      <c r="AA1" s="195"/>
      <c r="AB1" s="196"/>
      <c r="AC1" s="195" t="s">
        <v>8</v>
      </c>
      <c r="AD1" s="195"/>
      <c r="AE1" s="195"/>
      <c r="AF1" s="197" t="s">
        <v>9</v>
      </c>
      <c r="AG1" s="195"/>
      <c r="AH1" s="196"/>
      <c r="AI1" s="195" t="s">
        <v>10</v>
      </c>
      <c r="AJ1" s="195"/>
      <c r="AK1" s="19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v>1271</v>
      </c>
      <c r="C3" s="13">
        <v>1291</v>
      </c>
      <c r="D3" s="26">
        <f aca="true" t="shared" si="0" ref="D3:D8">B3+C3</f>
        <v>2562</v>
      </c>
      <c r="E3" s="43">
        <f>B8</f>
        <v>1268</v>
      </c>
      <c r="F3" s="43">
        <f>C8</f>
        <v>1288</v>
      </c>
      <c r="G3" s="44">
        <f aca="true" t="shared" si="1" ref="G3:G8">E3+F3</f>
        <v>2556</v>
      </c>
      <c r="H3" s="45">
        <f>E8</f>
        <v>1265</v>
      </c>
      <c r="I3" s="43">
        <f>F8</f>
        <v>1284</v>
      </c>
      <c r="J3" s="26">
        <f aca="true" t="shared" si="2" ref="J3:J8">H3+I3</f>
        <v>2549</v>
      </c>
      <c r="K3" s="45">
        <f>H8</f>
        <v>1266</v>
      </c>
      <c r="L3" s="43">
        <f>I8</f>
        <v>1284</v>
      </c>
      <c r="M3" s="26">
        <f aca="true" t="shared" si="3" ref="M3:M8">K3+L3</f>
        <v>2550</v>
      </c>
      <c r="N3" s="45">
        <f>K8</f>
        <v>1265</v>
      </c>
      <c r="O3" s="43">
        <f>L8</f>
        <v>1282</v>
      </c>
      <c r="P3" s="26">
        <f aca="true" t="shared" si="4" ref="P3:P8">N3+O3</f>
        <v>2547</v>
      </c>
      <c r="Q3" s="45">
        <f>N8</f>
        <v>1264</v>
      </c>
      <c r="R3" s="43">
        <f>O8</f>
        <v>1283</v>
      </c>
      <c r="S3" s="26">
        <f aca="true" t="shared" si="5" ref="S3:S8">Q3+R3</f>
        <v>2547</v>
      </c>
      <c r="T3" s="45">
        <f>Q8</f>
        <v>1263</v>
      </c>
      <c r="U3" s="43">
        <f>R8</f>
        <v>1280</v>
      </c>
      <c r="V3" s="26">
        <f aca="true" t="shared" si="6" ref="V3:V8">T3+U3</f>
        <v>2543</v>
      </c>
      <c r="W3" s="45">
        <f>T8</f>
        <v>1259</v>
      </c>
      <c r="X3" s="43">
        <f>U8</f>
        <v>1279</v>
      </c>
      <c r="Y3" s="26">
        <f aca="true" t="shared" si="7" ref="Y3:Y8">W3+X3</f>
        <v>2538</v>
      </c>
      <c r="Z3" s="45">
        <f>W8</f>
        <v>1259</v>
      </c>
      <c r="AA3" s="43">
        <f>X8</f>
        <v>1275</v>
      </c>
      <c r="AB3" s="26">
        <f aca="true" t="shared" si="8" ref="AB3:AB8">Z3+AA3</f>
        <v>2534</v>
      </c>
      <c r="AC3" s="43">
        <f>Z8</f>
        <v>1261</v>
      </c>
      <c r="AD3" s="43">
        <f>AA8</f>
        <v>1274</v>
      </c>
      <c r="AE3" s="44">
        <f aca="true" t="shared" si="9" ref="AE3:AE8">AC3+AD3</f>
        <v>2535</v>
      </c>
      <c r="AF3" s="45">
        <f>AC8</f>
        <v>1261</v>
      </c>
      <c r="AG3" s="43">
        <f>AD8</f>
        <v>1277</v>
      </c>
      <c r="AH3" s="26">
        <f aca="true" t="shared" si="10" ref="AH3:AH8">AF3+AG3</f>
        <v>2538</v>
      </c>
      <c r="AI3" s="43">
        <f>AF8</f>
        <v>1262</v>
      </c>
      <c r="AJ3" s="43">
        <f>AG8</f>
        <v>1277</v>
      </c>
      <c r="AK3" s="26">
        <f aca="true" t="shared" si="11" ref="AK3:AK8">AI3+AJ3</f>
        <v>2539</v>
      </c>
      <c r="AL3" s="11"/>
      <c r="AM3" s="11"/>
      <c r="AN3" s="11"/>
      <c r="AO3" s="11"/>
    </row>
    <row r="4" spans="1:37" ht="12.75">
      <c r="A4" s="2" t="s">
        <v>11</v>
      </c>
      <c r="B4" s="12"/>
      <c r="C4" s="13">
        <v>1</v>
      </c>
      <c r="D4" s="26">
        <f t="shared" si="0"/>
        <v>1</v>
      </c>
      <c r="E4" s="13">
        <v>1</v>
      </c>
      <c r="F4" s="13"/>
      <c r="G4" s="44">
        <f t="shared" si="1"/>
        <v>1</v>
      </c>
      <c r="H4" s="12">
        <v>1</v>
      </c>
      <c r="I4" s="13">
        <v>2</v>
      </c>
      <c r="J4" s="26">
        <f t="shared" si="2"/>
        <v>3</v>
      </c>
      <c r="K4" s="12">
        <v>1</v>
      </c>
      <c r="L4" s="13">
        <v>1</v>
      </c>
      <c r="M4" s="26">
        <f t="shared" si="3"/>
        <v>2</v>
      </c>
      <c r="N4" s="12">
        <v>1</v>
      </c>
      <c r="O4" s="13">
        <v>2</v>
      </c>
      <c r="P4" s="26">
        <f t="shared" si="4"/>
        <v>3</v>
      </c>
      <c r="Q4" s="12">
        <v>2</v>
      </c>
      <c r="R4" s="13">
        <v>1</v>
      </c>
      <c r="S4" s="26">
        <f t="shared" si="5"/>
        <v>3</v>
      </c>
      <c r="T4" s="12">
        <v>1</v>
      </c>
      <c r="U4" s="13">
        <v>1</v>
      </c>
      <c r="V4" s="26">
        <f t="shared" si="6"/>
        <v>2</v>
      </c>
      <c r="W4" s="12">
        <v>0</v>
      </c>
      <c r="X4" s="13">
        <v>0</v>
      </c>
      <c r="Y4" s="26">
        <f t="shared" si="7"/>
        <v>0</v>
      </c>
      <c r="Z4" s="12">
        <v>1</v>
      </c>
      <c r="AA4" s="13">
        <v>0</v>
      </c>
      <c r="AB4" s="26">
        <f t="shared" si="8"/>
        <v>1</v>
      </c>
      <c r="AC4" s="13">
        <v>0</v>
      </c>
      <c r="AD4" s="13">
        <v>3</v>
      </c>
      <c r="AE4" s="44">
        <f t="shared" si="9"/>
        <v>3</v>
      </c>
      <c r="AF4" s="12">
        <v>0</v>
      </c>
      <c r="AG4" s="13">
        <v>1</v>
      </c>
      <c r="AH4" s="26">
        <f t="shared" si="10"/>
        <v>1</v>
      </c>
      <c r="AI4" s="13">
        <v>0</v>
      </c>
      <c r="AJ4" s="13">
        <v>2</v>
      </c>
      <c r="AK4" s="26">
        <f t="shared" si="11"/>
        <v>2</v>
      </c>
    </row>
    <row r="5" spans="1:37" ht="12.75">
      <c r="A5" s="2" t="s">
        <v>12</v>
      </c>
      <c r="B5" s="12">
        <v>2</v>
      </c>
      <c r="C5" s="13">
        <v>4</v>
      </c>
      <c r="D5" s="26">
        <f t="shared" si="0"/>
        <v>6</v>
      </c>
      <c r="E5" s="13">
        <v>1</v>
      </c>
      <c r="F5" s="13">
        <v>1</v>
      </c>
      <c r="G5" s="44">
        <f t="shared" si="1"/>
        <v>2</v>
      </c>
      <c r="H5" s="12"/>
      <c r="I5" s="13">
        <v>3</v>
      </c>
      <c r="J5" s="26">
        <f t="shared" si="2"/>
        <v>3</v>
      </c>
      <c r="K5" s="12"/>
      <c r="L5" s="13"/>
      <c r="M5" s="26">
        <f t="shared" si="3"/>
        <v>0</v>
      </c>
      <c r="N5" s="12">
        <v>1</v>
      </c>
      <c r="O5" s="13">
        <v>2</v>
      </c>
      <c r="P5" s="26">
        <f t="shared" si="4"/>
        <v>3</v>
      </c>
      <c r="Q5" s="12">
        <v>2</v>
      </c>
      <c r="R5" s="13">
        <v>3</v>
      </c>
      <c r="S5" s="26">
        <f t="shared" si="5"/>
        <v>5</v>
      </c>
      <c r="T5" s="12">
        <v>3</v>
      </c>
      <c r="U5" s="13">
        <v>0</v>
      </c>
      <c r="V5" s="26">
        <f t="shared" si="6"/>
        <v>3</v>
      </c>
      <c r="W5" s="12">
        <v>1</v>
      </c>
      <c r="X5" s="13">
        <v>0</v>
      </c>
      <c r="Y5" s="26">
        <f t="shared" si="7"/>
        <v>1</v>
      </c>
      <c r="Z5" s="12">
        <v>1</v>
      </c>
      <c r="AA5" s="13">
        <v>2</v>
      </c>
      <c r="AB5" s="26">
        <f t="shared" si="8"/>
        <v>3</v>
      </c>
      <c r="AC5" s="13">
        <v>0</v>
      </c>
      <c r="AD5" s="13">
        <v>0</v>
      </c>
      <c r="AE5" s="44">
        <f t="shared" si="9"/>
        <v>0</v>
      </c>
      <c r="AF5" s="12">
        <v>0</v>
      </c>
      <c r="AG5" s="13">
        <v>3</v>
      </c>
      <c r="AH5" s="26">
        <f t="shared" si="10"/>
        <v>3</v>
      </c>
      <c r="AI5" s="13">
        <v>0</v>
      </c>
      <c r="AJ5" s="13">
        <v>3</v>
      </c>
      <c r="AK5" s="26">
        <f t="shared" si="11"/>
        <v>3</v>
      </c>
    </row>
    <row r="6" spans="1:37" ht="12.75">
      <c r="A6" s="2" t="s">
        <v>13</v>
      </c>
      <c r="B6" s="12">
        <v>2</v>
      </c>
      <c r="C6" s="13">
        <v>3</v>
      </c>
      <c r="D6" s="26">
        <f t="shared" si="0"/>
        <v>5</v>
      </c>
      <c r="E6" s="13"/>
      <c r="F6" s="13">
        <v>1</v>
      </c>
      <c r="G6" s="44">
        <f t="shared" si="1"/>
        <v>1</v>
      </c>
      <c r="H6" s="12">
        <v>1</v>
      </c>
      <c r="I6" s="13">
        <v>2</v>
      </c>
      <c r="J6" s="26">
        <f t="shared" si="2"/>
        <v>3</v>
      </c>
      <c r="K6" s="12"/>
      <c r="L6" s="13"/>
      <c r="M6" s="26">
        <f t="shared" si="3"/>
        <v>0</v>
      </c>
      <c r="N6" s="12"/>
      <c r="O6" s="13">
        <v>1</v>
      </c>
      <c r="P6" s="26">
        <f t="shared" si="4"/>
        <v>1</v>
      </c>
      <c r="Q6" s="12"/>
      <c r="R6" s="13">
        <v>1</v>
      </c>
      <c r="S6" s="26">
        <f t="shared" si="5"/>
        <v>1</v>
      </c>
      <c r="T6" s="12">
        <v>1</v>
      </c>
      <c r="U6" s="13">
        <v>1</v>
      </c>
      <c r="V6" s="26">
        <f t="shared" si="6"/>
        <v>2</v>
      </c>
      <c r="W6" s="12">
        <v>3</v>
      </c>
      <c r="X6" s="13">
        <v>3</v>
      </c>
      <c r="Y6" s="26">
        <f t="shared" si="7"/>
        <v>6</v>
      </c>
      <c r="Z6" s="12">
        <v>3</v>
      </c>
      <c r="AA6" s="13">
        <v>2</v>
      </c>
      <c r="AB6" s="26">
        <f t="shared" si="8"/>
        <v>5</v>
      </c>
      <c r="AC6" s="13">
        <v>1</v>
      </c>
      <c r="AD6" s="13">
        <v>1</v>
      </c>
      <c r="AE6" s="44">
        <f t="shared" si="9"/>
        <v>2</v>
      </c>
      <c r="AF6" s="12">
        <v>2</v>
      </c>
      <c r="AG6" s="13">
        <v>2</v>
      </c>
      <c r="AH6" s="26">
        <f t="shared" si="10"/>
        <v>4</v>
      </c>
      <c r="AI6" s="13">
        <v>0</v>
      </c>
      <c r="AJ6" s="13">
        <v>1</v>
      </c>
      <c r="AK6" s="26">
        <f t="shared" si="11"/>
        <v>1</v>
      </c>
    </row>
    <row r="7" spans="1:37" ht="12.75">
      <c r="A7" s="2" t="s">
        <v>14</v>
      </c>
      <c r="B7" s="12">
        <v>3</v>
      </c>
      <c r="C7" s="13">
        <v>3</v>
      </c>
      <c r="D7" s="26">
        <f t="shared" si="0"/>
        <v>6</v>
      </c>
      <c r="E7" s="13">
        <v>3</v>
      </c>
      <c r="F7" s="13">
        <v>4</v>
      </c>
      <c r="G7" s="44">
        <f t="shared" si="1"/>
        <v>7</v>
      </c>
      <c r="H7" s="12">
        <v>1</v>
      </c>
      <c r="I7" s="13">
        <v>1</v>
      </c>
      <c r="J7" s="26">
        <f t="shared" si="2"/>
        <v>2</v>
      </c>
      <c r="K7" s="12">
        <v>2</v>
      </c>
      <c r="L7" s="13">
        <v>3</v>
      </c>
      <c r="M7" s="26">
        <f t="shared" si="3"/>
        <v>5</v>
      </c>
      <c r="N7" s="12">
        <v>1</v>
      </c>
      <c r="O7" s="13"/>
      <c r="P7" s="26">
        <f t="shared" si="4"/>
        <v>1</v>
      </c>
      <c r="Q7" s="12">
        <v>1</v>
      </c>
      <c r="R7" s="13">
        <v>2</v>
      </c>
      <c r="S7" s="26">
        <f t="shared" si="5"/>
        <v>3</v>
      </c>
      <c r="T7" s="12">
        <v>3</v>
      </c>
      <c r="U7" s="13">
        <v>3</v>
      </c>
      <c r="V7" s="26">
        <f t="shared" si="6"/>
        <v>6</v>
      </c>
      <c r="W7" s="12">
        <v>2</v>
      </c>
      <c r="X7" s="13">
        <v>7</v>
      </c>
      <c r="Y7" s="26">
        <f t="shared" si="7"/>
        <v>9</v>
      </c>
      <c r="Z7" s="12">
        <v>1</v>
      </c>
      <c r="AA7" s="13">
        <v>1</v>
      </c>
      <c r="AB7" s="26">
        <f t="shared" si="8"/>
        <v>2</v>
      </c>
      <c r="AC7" s="13">
        <v>1</v>
      </c>
      <c r="AD7" s="13">
        <v>1</v>
      </c>
      <c r="AE7" s="44">
        <f t="shared" si="9"/>
        <v>2</v>
      </c>
      <c r="AF7" s="12">
        <v>1</v>
      </c>
      <c r="AG7" s="13">
        <v>0</v>
      </c>
      <c r="AH7" s="26">
        <f t="shared" si="10"/>
        <v>1</v>
      </c>
      <c r="AI7" s="13">
        <v>2</v>
      </c>
      <c r="AJ7" s="13">
        <v>2</v>
      </c>
      <c r="AK7" s="26">
        <f t="shared" si="11"/>
        <v>4</v>
      </c>
    </row>
    <row r="8" spans="1:37" ht="43.5" customHeight="1">
      <c r="A8" s="23" t="s">
        <v>15</v>
      </c>
      <c r="B8" s="31">
        <f>B3+B4-B5+B6-B7</f>
        <v>1268</v>
      </c>
      <c r="C8" s="32">
        <f aca="true" t="shared" si="12" ref="C8:AD8">C3+C4-C5+C6-C7</f>
        <v>1288</v>
      </c>
      <c r="D8" s="27">
        <f t="shared" si="0"/>
        <v>2556</v>
      </c>
      <c r="E8" s="32">
        <f t="shared" si="12"/>
        <v>1265</v>
      </c>
      <c r="F8" s="32">
        <f t="shared" si="12"/>
        <v>1284</v>
      </c>
      <c r="G8" s="33">
        <f t="shared" si="1"/>
        <v>2549</v>
      </c>
      <c r="H8" s="31">
        <f t="shared" si="12"/>
        <v>1266</v>
      </c>
      <c r="I8" s="32">
        <f t="shared" si="12"/>
        <v>1284</v>
      </c>
      <c r="J8" s="27">
        <f t="shared" si="2"/>
        <v>2550</v>
      </c>
      <c r="K8" s="31">
        <f t="shared" si="12"/>
        <v>1265</v>
      </c>
      <c r="L8" s="32">
        <f t="shared" si="12"/>
        <v>1282</v>
      </c>
      <c r="M8" s="27">
        <f t="shared" si="3"/>
        <v>2547</v>
      </c>
      <c r="N8" s="31">
        <f t="shared" si="12"/>
        <v>1264</v>
      </c>
      <c r="O8" s="32">
        <f t="shared" si="12"/>
        <v>1283</v>
      </c>
      <c r="P8" s="27">
        <f t="shared" si="4"/>
        <v>2547</v>
      </c>
      <c r="Q8" s="31">
        <f t="shared" si="12"/>
        <v>1263</v>
      </c>
      <c r="R8" s="32">
        <f t="shared" si="12"/>
        <v>1280</v>
      </c>
      <c r="S8" s="27">
        <f t="shared" si="5"/>
        <v>2543</v>
      </c>
      <c r="T8" s="31">
        <f t="shared" si="12"/>
        <v>1259</v>
      </c>
      <c r="U8" s="32">
        <f t="shared" si="12"/>
        <v>1279</v>
      </c>
      <c r="V8" s="27">
        <f t="shared" si="6"/>
        <v>2538</v>
      </c>
      <c r="W8" s="31">
        <f t="shared" si="12"/>
        <v>1259</v>
      </c>
      <c r="X8" s="32">
        <f t="shared" si="12"/>
        <v>1275</v>
      </c>
      <c r="Y8" s="27">
        <f t="shared" si="7"/>
        <v>2534</v>
      </c>
      <c r="Z8" s="31">
        <f t="shared" si="12"/>
        <v>1261</v>
      </c>
      <c r="AA8" s="32">
        <f t="shared" si="12"/>
        <v>1274</v>
      </c>
      <c r="AB8" s="27">
        <f t="shared" si="8"/>
        <v>2535</v>
      </c>
      <c r="AC8" s="32">
        <f t="shared" si="12"/>
        <v>1261</v>
      </c>
      <c r="AD8" s="32">
        <f t="shared" si="12"/>
        <v>1277</v>
      </c>
      <c r="AE8" s="33">
        <f t="shared" si="9"/>
        <v>2538</v>
      </c>
      <c r="AF8" s="31">
        <f>AF3+AF4-AF5+AF6-AF7</f>
        <v>1262</v>
      </c>
      <c r="AG8" s="32">
        <f>AG3+AG4-AG5+AG6-AG7</f>
        <v>1277</v>
      </c>
      <c r="AH8" s="27">
        <f t="shared" si="10"/>
        <v>2539</v>
      </c>
      <c r="AI8" s="32">
        <f>AI3+AI4-AI5+AI6-AI7</f>
        <v>1260</v>
      </c>
      <c r="AJ8" s="32">
        <f>AJ3+AJ4-AJ5+AJ6-AJ7</f>
        <v>1275</v>
      </c>
      <c r="AK8" s="27">
        <f t="shared" si="11"/>
        <v>2535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-3</v>
      </c>
      <c r="C10" s="38">
        <f>C8-C3</f>
        <v>-3</v>
      </c>
      <c r="D10" s="29">
        <f>C10+B10</f>
        <v>-6</v>
      </c>
      <c r="E10" s="38">
        <f>E8-E3</f>
        <v>-3</v>
      </c>
      <c r="F10" s="38">
        <f>F8-F3</f>
        <v>-4</v>
      </c>
      <c r="G10" s="39">
        <f>F10+E10</f>
        <v>-7</v>
      </c>
      <c r="H10" s="37">
        <f>H8-H3</f>
        <v>1</v>
      </c>
      <c r="I10" s="38">
        <f>I8-I3</f>
        <v>0</v>
      </c>
      <c r="J10" s="29">
        <f>I10+H10</f>
        <v>1</v>
      </c>
      <c r="K10" s="37">
        <f>K8-K3</f>
        <v>-1</v>
      </c>
      <c r="L10" s="38">
        <f>L8-L3</f>
        <v>-2</v>
      </c>
      <c r="M10" s="29">
        <f>L10+K10</f>
        <v>-3</v>
      </c>
      <c r="N10" s="37">
        <f>N8-N3</f>
        <v>-1</v>
      </c>
      <c r="O10" s="38">
        <f>O8-O3</f>
        <v>1</v>
      </c>
      <c r="P10" s="29">
        <f>O10+N10</f>
        <v>0</v>
      </c>
      <c r="Q10" s="37">
        <f>Q8-Q3</f>
        <v>-1</v>
      </c>
      <c r="R10" s="38">
        <f>R8-R3</f>
        <v>-3</v>
      </c>
      <c r="S10" s="29">
        <f>R10+Q10</f>
        <v>-4</v>
      </c>
      <c r="T10" s="37">
        <f>T8-T3</f>
        <v>-4</v>
      </c>
      <c r="U10" s="38">
        <f>U8-U3</f>
        <v>-1</v>
      </c>
      <c r="V10" s="29">
        <f>U10+T10</f>
        <v>-5</v>
      </c>
      <c r="W10" s="37">
        <f>W8-W3</f>
        <v>0</v>
      </c>
      <c r="X10" s="38">
        <f>X8-X3</f>
        <v>-4</v>
      </c>
      <c r="Y10" s="29">
        <f>X10+W10</f>
        <v>-4</v>
      </c>
      <c r="Z10" s="37">
        <f>Z8-Z3</f>
        <v>2</v>
      </c>
      <c r="AA10" s="38">
        <f>AA8-AA3</f>
        <v>-1</v>
      </c>
      <c r="AB10" s="29">
        <f>AA10+Z10</f>
        <v>1</v>
      </c>
      <c r="AC10" s="38">
        <f>AC8-AC3</f>
        <v>0</v>
      </c>
      <c r="AD10" s="38">
        <f>AD8-AD3</f>
        <v>3</v>
      </c>
      <c r="AE10" s="39">
        <f>AD10+AC10</f>
        <v>3</v>
      </c>
      <c r="AF10" s="37">
        <f>AF8-AF3</f>
        <v>1</v>
      </c>
      <c r="AG10" s="38">
        <f>AG8-AG3</f>
        <v>0</v>
      </c>
      <c r="AH10" s="29">
        <f>AG10+AF10</f>
        <v>1</v>
      </c>
      <c r="AI10" s="38">
        <f>AI8-AI3</f>
        <v>-2</v>
      </c>
      <c r="AJ10" s="38">
        <f>AJ8-AJ3</f>
        <v>-2</v>
      </c>
      <c r="AK10" s="29">
        <f>AJ10+AI10</f>
        <v>-4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1.0157728706624605</v>
      </c>
      <c r="D12" s="30"/>
      <c r="E12" s="41">
        <f>1</f>
        <v>1</v>
      </c>
      <c r="F12" s="41">
        <f>F8/E8</f>
        <v>1.0150197628458497</v>
      </c>
      <c r="G12" s="42"/>
      <c r="H12" s="40">
        <f>1</f>
        <v>1</v>
      </c>
      <c r="I12" s="41">
        <f>I8/H8</f>
        <v>1.014218009478673</v>
      </c>
      <c r="J12" s="30"/>
      <c r="K12" s="40">
        <f>1</f>
        <v>1</v>
      </c>
      <c r="L12" s="41">
        <f>L8/K8</f>
        <v>1.0134387351778655</v>
      </c>
      <c r="M12" s="30"/>
      <c r="N12" s="40">
        <f>1</f>
        <v>1</v>
      </c>
      <c r="O12" s="41">
        <f>O8/N8</f>
        <v>1.0150316455696202</v>
      </c>
      <c r="P12" s="30"/>
      <c r="Q12" s="40">
        <f>1</f>
        <v>1</v>
      </c>
      <c r="R12" s="41">
        <f>R8/Q8</f>
        <v>1.0134600158353126</v>
      </c>
      <c r="S12" s="30"/>
      <c r="T12" s="40">
        <f>1</f>
        <v>1</v>
      </c>
      <c r="U12" s="41">
        <f>U8/T8</f>
        <v>1.0158856235107228</v>
      </c>
      <c r="V12" s="30"/>
      <c r="W12" s="40">
        <f>1</f>
        <v>1</v>
      </c>
      <c r="X12" s="41">
        <f>X8/W8</f>
        <v>1.0127084988085782</v>
      </c>
      <c r="Y12" s="30"/>
      <c r="Z12" s="40">
        <f>1</f>
        <v>1</v>
      </c>
      <c r="AA12" s="41">
        <f>AA8/Z8</f>
        <v>1.0103092783505154</v>
      </c>
      <c r="AB12" s="30"/>
      <c r="AC12" s="41">
        <f>1</f>
        <v>1</v>
      </c>
      <c r="AD12" s="41">
        <f>AD8/AC8</f>
        <v>1.0126883425852498</v>
      </c>
      <c r="AE12" s="42"/>
      <c r="AF12" s="40">
        <f>1</f>
        <v>1</v>
      </c>
      <c r="AG12" s="41">
        <f>AG8/AF8</f>
        <v>1.0118858954041206</v>
      </c>
      <c r="AH12" s="30"/>
      <c r="AI12" s="41">
        <f>1</f>
        <v>1</v>
      </c>
      <c r="AJ12" s="41">
        <f>AJ8/AI8</f>
        <v>1.0119047619047619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0.9976340694006309</v>
      </c>
      <c r="F14" s="46">
        <f t="shared" si="13"/>
        <v>0.9968944099378882</v>
      </c>
      <c r="G14" s="47">
        <f t="shared" si="13"/>
        <v>0.9972613458528952</v>
      </c>
      <c r="H14" s="48">
        <f t="shared" si="13"/>
        <v>1.000790513833992</v>
      </c>
      <c r="I14" s="46">
        <f t="shared" si="13"/>
        <v>1</v>
      </c>
      <c r="J14" s="49">
        <f t="shared" si="13"/>
        <v>1.0003923107100823</v>
      </c>
      <c r="K14" s="48">
        <f t="shared" si="13"/>
        <v>0.9992101105845181</v>
      </c>
      <c r="L14" s="46">
        <f t="shared" si="13"/>
        <v>0.9984423676012462</v>
      </c>
      <c r="M14" s="49">
        <f t="shared" si="13"/>
        <v>0.9988235294117647</v>
      </c>
      <c r="N14" s="48">
        <f t="shared" si="13"/>
        <v>0.9992094861660079</v>
      </c>
      <c r="O14" s="46">
        <f t="shared" si="13"/>
        <v>1.000780031201248</v>
      </c>
      <c r="P14" s="49">
        <f t="shared" si="13"/>
        <v>1</v>
      </c>
      <c r="Q14" s="48">
        <f t="shared" si="13"/>
        <v>0.9992088607594937</v>
      </c>
      <c r="R14" s="46">
        <f t="shared" si="13"/>
        <v>0.9976617303195635</v>
      </c>
      <c r="S14" s="49">
        <f t="shared" si="13"/>
        <v>0.9984295249312917</v>
      </c>
      <c r="T14" s="48">
        <f t="shared" si="13"/>
        <v>0.9968329374505146</v>
      </c>
      <c r="U14" s="46">
        <f t="shared" si="13"/>
        <v>0.99921875</v>
      </c>
      <c r="V14" s="49">
        <f t="shared" si="13"/>
        <v>0.9980338183248132</v>
      </c>
      <c r="W14" s="48">
        <f t="shared" si="13"/>
        <v>1</v>
      </c>
      <c r="X14" s="46">
        <f t="shared" si="13"/>
        <v>0.99687255668491</v>
      </c>
      <c r="Y14" s="49">
        <f t="shared" si="13"/>
        <v>0.9984239558707644</v>
      </c>
      <c r="Z14" s="48">
        <f t="shared" si="13"/>
        <v>1.0015885623510723</v>
      </c>
      <c r="AA14" s="46">
        <f t="shared" si="13"/>
        <v>0.9992156862745099</v>
      </c>
      <c r="AB14" s="49">
        <f t="shared" si="13"/>
        <v>1.000394632991318</v>
      </c>
      <c r="AC14" s="46">
        <f t="shared" si="13"/>
        <v>1</v>
      </c>
      <c r="AD14" s="46">
        <f t="shared" si="13"/>
        <v>1.0023547880690737</v>
      </c>
      <c r="AE14" s="47">
        <f t="shared" si="13"/>
        <v>1.0011834319526627</v>
      </c>
      <c r="AF14" s="48">
        <f t="shared" si="13"/>
        <v>1.000793021411578</v>
      </c>
      <c r="AG14" s="46">
        <f t="shared" si="13"/>
        <v>1</v>
      </c>
      <c r="AH14" s="49">
        <f t="shared" si="13"/>
        <v>1.0003940110323088</v>
      </c>
      <c r="AI14" s="46">
        <f t="shared" si="13"/>
        <v>0.9984152139461173</v>
      </c>
      <c r="AJ14" s="46">
        <f t="shared" si="13"/>
        <v>0.9984338292873923</v>
      </c>
      <c r="AK14" s="49">
        <f t="shared" si="13"/>
        <v>0.9984245766049625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G18" s="18"/>
      <c r="J18" s="18"/>
      <c r="M18" s="18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1268</v>
      </c>
      <c r="C19" s="52">
        <f>C8</f>
        <v>1288</v>
      </c>
      <c r="D19" s="26">
        <f>D8</f>
        <v>2556</v>
      </c>
      <c r="G19" s="18"/>
      <c r="J19" s="18"/>
      <c r="M19" s="18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1265</v>
      </c>
      <c r="C20" s="52">
        <f>F8</f>
        <v>1284</v>
      </c>
      <c r="D20" s="26">
        <f>G8</f>
        <v>2549</v>
      </c>
      <c r="G20" s="18"/>
      <c r="J20" s="18"/>
      <c r="M20" s="18"/>
      <c r="P20" s="18"/>
      <c r="S20" s="18"/>
      <c r="V20" s="18"/>
      <c r="Y20" s="18"/>
      <c r="AB20" s="18"/>
      <c r="AE20" s="18"/>
      <c r="AH20" s="18"/>
      <c r="AK20" s="18"/>
    </row>
    <row r="21" spans="1:37" ht="12.75">
      <c r="A21" s="17" t="s">
        <v>2</v>
      </c>
      <c r="B21" s="45">
        <f>H8</f>
        <v>1266</v>
      </c>
      <c r="C21" s="52">
        <f>I8</f>
        <v>1284</v>
      </c>
      <c r="D21" s="26">
        <f>B21+C21</f>
        <v>2550</v>
      </c>
      <c r="G21" s="18"/>
      <c r="J21" s="18"/>
      <c r="M21" s="18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1265</v>
      </c>
      <c r="C22" s="52">
        <f>L8</f>
        <v>1282</v>
      </c>
      <c r="D22" s="26">
        <f aca="true" t="shared" si="14" ref="D22:D30">B22+C22</f>
        <v>2547</v>
      </c>
      <c r="G22" s="18"/>
      <c r="J22" s="18"/>
      <c r="M22" s="18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1264</v>
      </c>
      <c r="C23" s="52">
        <f>O8</f>
        <v>1283</v>
      </c>
      <c r="D23" s="26">
        <f t="shared" si="14"/>
        <v>2547</v>
      </c>
      <c r="G23" s="18"/>
      <c r="J23" s="18"/>
      <c r="M23" s="18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1263</v>
      </c>
      <c r="C24" s="52">
        <f>R8</f>
        <v>1280</v>
      </c>
      <c r="D24" s="26">
        <f t="shared" si="14"/>
        <v>2543</v>
      </c>
      <c r="G24" s="18"/>
      <c r="J24" s="18"/>
      <c r="M24" s="18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1259</v>
      </c>
      <c r="C25" s="52">
        <f>U8</f>
        <v>1279</v>
      </c>
      <c r="D25" s="26">
        <f t="shared" si="14"/>
        <v>2538</v>
      </c>
      <c r="G25" s="18"/>
      <c r="J25" s="18"/>
      <c r="M25" s="18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1259</v>
      </c>
      <c r="C26" s="52">
        <f>X8</f>
        <v>1275</v>
      </c>
      <c r="D26" s="26">
        <f t="shared" si="14"/>
        <v>2534</v>
      </c>
      <c r="G26" s="18"/>
      <c r="J26" s="18"/>
      <c r="M26" s="18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v>1261</v>
      </c>
      <c r="C27" s="52">
        <v>1274</v>
      </c>
      <c r="D27" s="26">
        <f t="shared" si="14"/>
        <v>2535</v>
      </c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1261</v>
      </c>
      <c r="C28" s="52">
        <f>AD8</f>
        <v>1277</v>
      </c>
      <c r="D28" s="26">
        <f t="shared" si="14"/>
        <v>2538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1262</v>
      </c>
      <c r="C29" s="52">
        <f>AG8</f>
        <v>1277</v>
      </c>
      <c r="D29" s="26">
        <f t="shared" si="14"/>
        <v>2539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1260</v>
      </c>
      <c r="C30" s="53">
        <f>AJ8</f>
        <v>1275</v>
      </c>
      <c r="D30" s="27">
        <f t="shared" si="14"/>
        <v>2535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202" t="s">
        <v>28</v>
      </c>
      <c r="B37" s="203"/>
      <c r="C37" s="203"/>
      <c r="D37" s="203"/>
      <c r="E37" s="203"/>
      <c r="F37" s="203"/>
      <c r="G37" s="204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5"/>
      <c r="B38" s="206"/>
      <c r="C38" s="206"/>
      <c r="D38" s="206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8" t="s">
        <v>11</v>
      </c>
      <c r="B39" s="199"/>
      <c r="C39" s="199"/>
      <c r="D39" s="199"/>
      <c r="E39" s="89">
        <f aca="true" t="shared" si="15" ref="E39:F42">SUM(B4+E4+H4+K4+N4+Q4+T4+W4+Z4+AC4+AF4+AI4)</f>
        <v>8</v>
      </c>
      <c r="F39" s="89">
        <f t="shared" si="15"/>
        <v>14</v>
      </c>
      <c r="G39" s="105">
        <f>SUM(E39:F39)</f>
        <v>22</v>
      </c>
    </row>
    <row r="40" spans="1:7" ht="12.75">
      <c r="A40" s="198" t="s">
        <v>12</v>
      </c>
      <c r="B40" s="199"/>
      <c r="C40" s="199"/>
      <c r="D40" s="199"/>
      <c r="E40" s="89">
        <f t="shared" si="15"/>
        <v>11</v>
      </c>
      <c r="F40" s="89">
        <f t="shared" si="15"/>
        <v>21</v>
      </c>
      <c r="G40" s="105">
        <f>SUM(E40:F40)</f>
        <v>32</v>
      </c>
    </row>
    <row r="41" spans="1:7" ht="12.75">
      <c r="A41" s="198" t="s">
        <v>13</v>
      </c>
      <c r="B41" s="199"/>
      <c r="C41" s="199"/>
      <c r="D41" s="199"/>
      <c r="E41" s="89">
        <f t="shared" si="15"/>
        <v>13</v>
      </c>
      <c r="F41" s="89">
        <f t="shared" si="15"/>
        <v>18</v>
      </c>
      <c r="G41" s="105">
        <f>SUM(E41:F41)</f>
        <v>31</v>
      </c>
    </row>
    <row r="42" spans="1:7" ht="13.5" thickBot="1">
      <c r="A42" s="200" t="s">
        <v>14</v>
      </c>
      <c r="B42" s="201"/>
      <c r="C42" s="201"/>
      <c r="D42" s="201"/>
      <c r="E42" s="106">
        <f t="shared" si="15"/>
        <v>21</v>
      </c>
      <c r="F42" s="106">
        <f t="shared" si="15"/>
        <v>27</v>
      </c>
      <c r="G42" s="105">
        <f>SUM(E42:F42)</f>
        <v>48</v>
      </c>
    </row>
  </sheetData>
  <sheetProtection/>
  <mergeCells count="18">
    <mergeCell ref="A41:D41"/>
    <mergeCell ref="A42:D42"/>
    <mergeCell ref="A37:G37"/>
    <mergeCell ref="A38:D38"/>
    <mergeCell ref="A39:D39"/>
    <mergeCell ref="A40:D40"/>
    <mergeCell ref="E1:G1"/>
    <mergeCell ref="B1:D1"/>
    <mergeCell ref="W1:Y1"/>
    <mergeCell ref="T1:V1"/>
    <mergeCell ref="Q1:S1"/>
    <mergeCell ref="N1:P1"/>
    <mergeCell ref="AI1:AK1"/>
    <mergeCell ref="AF1:AH1"/>
    <mergeCell ref="AC1:AE1"/>
    <mergeCell ref="Z1:AB1"/>
    <mergeCell ref="K1:M1"/>
    <mergeCell ref="H1:J1"/>
  </mergeCells>
  <printOptions horizontalCentered="1"/>
  <pageMargins left="0.1" right="0.59" top="0.48" bottom="0.26" header="0.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="80" zoomScaleSheetLayoutView="8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D33" sqref="A29:AD3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2004'!AI8)</f>
        <v>1207</v>
      </c>
      <c r="C3" s="129">
        <f>SUM('pohyb obyv 2004'!AJ8)</f>
        <v>1236</v>
      </c>
      <c r="D3" s="130">
        <f>SUM('pohyb obyv 2004'!AK8)</f>
        <v>2443</v>
      </c>
      <c r="E3" s="131">
        <f>B8</f>
        <v>1207</v>
      </c>
      <c r="F3" s="131">
        <f>C8</f>
        <v>1233</v>
      </c>
      <c r="G3" s="132">
        <f>E3+F3</f>
        <v>2440</v>
      </c>
      <c r="H3" s="133">
        <f>E8</f>
        <v>1203</v>
      </c>
      <c r="I3" s="131">
        <f>F8</f>
        <v>1230</v>
      </c>
      <c r="J3" s="130">
        <f aca="true" t="shared" si="0" ref="J3:J8">H3+I3</f>
        <v>2433</v>
      </c>
      <c r="K3" s="133">
        <f>H8</f>
        <v>1201</v>
      </c>
      <c r="L3" s="131">
        <f>I8</f>
        <v>1232</v>
      </c>
      <c r="M3" s="130">
        <f aca="true" t="shared" si="1" ref="M3:M8">K3+L3</f>
        <v>2433</v>
      </c>
      <c r="N3" s="133">
        <f>K8</f>
        <v>1201</v>
      </c>
      <c r="O3" s="131">
        <f>L8</f>
        <v>1233</v>
      </c>
      <c r="P3" s="130">
        <f aca="true" t="shared" si="2" ref="P3:P8">N3+O3</f>
        <v>2434</v>
      </c>
      <c r="Q3" s="133">
        <f>N8</f>
        <v>1200</v>
      </c>
      <c r="R3" s="131">
        <f>O8</f>
        <v>1234</v>
      </c>
      <c r="S3" s="130">
        <f aca="true" t="shared" si="3" ref="S3:S8">Q3+R3</f>
        <v>2434</v>
      </c>
      <c r="T3" s="133">
        <f>Q8</f>
        <v>1202</v>
      </c>
      <c r="U3" s="131">
        <f>R8</f>
        <v>1230</v>
      </c>
      <c r="V3" s="130">
        <f aca="true" t="shared" si="4" ref="V3:V8">T3+U3</f>
        <v>2432</v>
      </c>
      <c r="W3" s="133">
        <f>T8</f>
        <v>1200</v>
      </c>
      <c r="X3" s="131">
        <f>U8</f>
        <v>1230</v>
      </c>
      <c r="Y3" s="130">
        <f aca="true" t="shared" si="5" ref="Y3:Y8">W3+X3</f>
        <v>2430</v>
      </c>
      <c r="Z3" s="133">
        <f>W8</f>
        <v>1196</v>
      </c>
      <c r="AA3" s="131">
        <f>X8</f>
        <v>1231</v>
      </c>
      <c r="AB3" s="130">
        <f aca="true" t="shared" si="6" ref="AB3:AB8">Z3+AA3</f>
        <v>2427</v>
      </c>
      <c r="AC3" s="131">
        <f>Z8</f>
        <v>1192</v>
      </c>
      <c r="AD3" s="131">
        <f>AA8</f>
        <v>1229</v>
      </c>
      <c r="AE3" s="132">
        <f aca="true" t="shared" si="7" ref="AE3:AE8">AC3+AD3</f>
        <v>2421</v>
      </c>
      <c r="AF3" s="133">
        <f>AC8</f>
        <v>1191</v>
      </c>
      <c r="AG3" s="131">
        <f>AD8</f>
        <v>1230</v>
      </c>
      <c r="AH3" s="130">
        <f aca="true" t="shared" si="8" ref="AH3:AH8">AF3+AG3</f>
        <v>2421</v>
      </c>
      <c r="AI3" s="131">
        <f>AF8</f>
        <v>1190</v>
      </c>
      <c r="AJ3" s="131">
        <f>AG8</f>
        <v>1231</v>
      </c>
      <c r="AK3" s="130">
        <f aca="true" t="shared" si="9" ref="AK3:AK8">AI3+AJ3</f>
        <v>2421</v>
      </c>
    </row>
    <row r="4" spans="1:37" ht="12.75">
      <c r="A4" s="135" t="s">
        <v>11</v>
      </c>
      <c r="B4" s="136">
        <v>0</v>
      </c>
      <c r="C4" s="137">
        <v>0</v>
      </c>
      <c r="D4" s="138">
        <f>B4+C4</f>
        <v>0</v>
      </c>
      <c r="E4" s="137">
        <v>1</v>
      </c>
      <c r="F4" s="137">
        <v>2</v>
      </c>
      <c r="G4" s="139">
        <f>E4+F4</f>
        <v>3</v>
      </c>
      <c r="H4" s="136">
        <v>0</v>
      </c>
      <c r="I4" s="137">
        <v>1</v>
      </c>
      <c r="J4" s="138">
        <f t="shared" si="0"/>
        <v>1</v>
      </c>
      <c r="K4" s="136">
        <v>0</v>
      </c>
      <c r="L4" s="137">
        <v>2</v>
      </c>
      <c r="M4" s="138">
        <f t="shared" si="1"/>
        <v>2</v>
      </c>
      <c r="N4" s="136">
        <v>1</v>
      </c>
      <c r="O4" s="137">
        <v>1</v>
      </c>
      <c r="P4" s="138">
        <f t="shared" si="2"/>
        <v>2</v>
      </c>
      <c r="Q4" s="136">
        <v>2</v>
      </c>
      <c r="R4" s="137">
        <v>1</v>
      </c>
      <c r="S4" s="138">
        <f t="shared" si="3"/>
        <v>3</v>
      </c>
      <c r="T4" s="136">
        <v>1</v>
      </c>
      <c r="U4" s="137">
        <v>2</v>
      </c>
      <c r="V4" s="138">
        <f t="shared" si="4"/>
        <v>3</v>
      </c>
      <c r="W4" s="136">
        <v>0</v>
      </c>
      <c r="X4" s="137">
        <v>1</v>
      </c>
      <c r="Y4" s="138">
        <f t="shared" si="5"/>
        <v>1</v>
      </c>
      <c r="Z4" s="137">
        <v>0</v>
      </c>
      <c r="AA4" s="137">
        <v>0</v>
      </c>
      <c r="AB4" s="139">
        <f t="shared" si="6"/>
        <v>0</v>
      </c>
      <c r="AC4" s="137">
        <v>2</v>
      </c>
      <c r="AD4" s="137">
        <v>1</v>
      </c>
      <c r="AE4" s="139">
        <f t="shared" si="7"/>
        <v>3</v>
      </c>
      <c r="AF4" s="136">
        <v>0</v>
      </c>
      <c r="AG4" s="137">
        <v>2</v>
      </c>
      <c r="AH4" s="138">
        <f t="shared" si="8"/>
        <v>2</v>
      </c>
      <c r="AI4" s="137">
        <v>3</v>
      </c>
      <c r="AJ4" s="137">
        <v>2</v>
      </c>
      <c r="AK4" s="138">
        <f t="shared" si="9"/>
        <v>5</v>
      </c>
    </row>
    <row r="5" spans="1:37" ht="12.75">
      <c r="A5" s="135" t="s">
        <v>12</v>
      </c>
      <c r="B5" s="136">
        <v>1</v>
      </c>
      <c r="C5" s="137">
        <v>0</v>
      </c>
      <c r="D5" s="138">
        <f>B5+C5</f>
        <v>1</v>
      </c>
      <c r="E5" s="137">
        <v>0</v>
      </c>
      <c r="F5" s="137">
        <v>0</v>
      </c>
      <c r="G5" s="139">
        <f>E5+F5</f>
        <v>0</v>
      </c>
      <c r="H5" s="136">
        <v>1</v>
      </c>
      <c r="I5" s="137">
        <v>0</v>
      </c>
      <c r="J5" s="138">
        <f t="shared" si="0"/>
        <v>1</v>
      </c>
      <c r="K5" s="136">
        <v>0</v>
      </c>
      <c r="L5" s="137">
        <v>0</v>
      </c>
      <c r="M5" s="138">
        <f t="shared" si="1"/>
        <v>0</v>
      </c>
      <c r="N5" s="136">
        <v>3</v>
      </c>
      <c r="O5" s="137">
        <v>0</v>
      </c>
      <c r="P5" s="138">
        <f t="shared" si="2"/>
        <v>3</v>
      </c>
      <c r="Q5" s="136">
        <v>2</v>
      </c>
      <c r="R5" s="137">
        <v>3</v>
      </c>
      <c r="S5" s="138">
        <f t="shared" si="3"/>
        <v>5</v>
      </c>
      <c r="T5" s="136">
        <v>0</v>
      </c>
      <c r="U5" s="137">
        <v>0</v>
      </c>
      <c r="V5" s="138">
        <f t="shared" si="4"/>
        <v>0</v>
      </c>
      <c r="W5" s="136">
        <v>3</v>
      </c>
      <c r="X5" s="137">
        <v>0</v>
      </c>
      <c r="Y5" s="138">
        <f t="shared" si="5"/>
        <v>3</v>
      </c>
      <c r="Z5" s="137">
        <v>3</v>
      </c>
      <c r="AA5" s="137">
        <v>1</v>
      </c>
      <c r="AB5" s="139">
        <f t="shared" si="6"/>
        <v>4</v>
      </c>
      <c r="AC5" s="137">
        <v>0</v>
      </c>
      <c r="AD5" s="137">
        <v>2</v>
      </c>
      <c r="AE5" s="139">
        <f t="shared" si="7"/>
        <v>2</v>
      </c>
      <c r="AF5" s="136">
        <v>0</v>
      </c>
      <c r="AG5" s="137">
        <v>0</v>
      </c>
      <c r="AH5" s="138">
        <f t="shared" si="8"/>
        <v>0</v>
      </c>
      <c r="AI5" s="137">
        <v>1</v>
      </c>
      <c r="AJ5" s="137">
        <v>0</v>
      </c>
      <c r="AK5" s="138">
        <f t="shared" si="9"/>
        <v>1</v>
      </c>
    </row>
    <row r="6" spans="1:37" ht="12.75">
      <c r="A6" s="135" t="s">
        <v>13</v>
      </c>
      <c r="B6" s="136">
        <v>1</v>
      </c>
      <c r="C6" s="137">
        <v>0</v>
      </c>
      <c r="D6" s="138">
        <f>B6+C6</f>
        <v>1</v>
      </c>
      <c r="E6" s="137">
        <v>0</v>
      </c>
      <c r="F6" s="137">
        <v>0</v>
      </c>
      <c r="G6" s="139">
        <f>E6+F6</f>
        <v>0</v>
      </c>
      <c r="H6" s="136">
        <v>2</v>
      </c>
      <c r="I6" s="137">
        <v>2</v>
      </c>
      <c r="J6" s="138">
        <f t="shared" si="0"/>
        <v>4</v>
      </c>
      <c r="K6" s="136">
        <v>0</v>
      </c>
      <c r="L6" s="137">
        <v>1</v>
      </c>
      <c r="M6" s="138">
        <f t="shared" si="1"/>
        <v>1</v>
      </c>
      <c r="N6" s="136">
        <v>1</v>
      </c>
      <c r="O6" s="137">
        <v>0</v>
      </c>
      <c r="P6" s="138">
        <f t="shared" si="2"/>
        <v>1</v>
      </c>
      <c r="Q6" s="136">
        <v>2</v>
      </c>
      <c r="R6" s="137">
        <v>0</v>
      </c>
      <c r="S6" s="138">
        <f t="shared" si="3"/>
        <v>2</v>
      </c>
      <c r="T6" s="136">
        <v>0</v>
      </c>
      <c r="U6" s="137">
        <v>1</v>
      </c>
      <c r="V6" s="138">
        <f t="shared" si="4"/>
        <v>1</v>
      </c>
      <c r="W6" s="136">
        <v>0</v>
      </c>
      <c r="X6" s="137">
        <v>2</v>
      </c>
      <c r="Y6" s="138">
        <f t="shared" si="5"/>
        <v>2</v>
      </c>
      <c r="Z6" s="137">
        <v>0</v>
      </c>
      <c r="AA6" s="137">
        <v>2</v>
      </c>
      <c r="AB6" s="139">
        <f t="shared" si="6"/>
        <v>2</v>
      </c>
      <c r="AC6" s="137">
        <v>1</v>
      </c>
      <c r="AD6" s="137">
        <v>5</v>
      </c>
      <c r="AE6" s="139">
        <f t="shared" si="7"/>
        <v>6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2</v>
      </c>
      <c r="AK6" s="138">
        <f t="shared" si="9"/>
        <v>3</v>
      </c>
    </row>
    <row r="7" spans="1:37" ht="12.75">
      <c r="A7" s="135" t="s">
        <v>14</v>
      </c>
      <c r="B7" s="136">
        <v>0</v>
      </c>
      <c r="C7" s="137">
        <v>3</v>
      </c>
      <c r="D7" s="138">
        <f>B7+C7</f>
        <v>3</v>
      </c>
      <c r="E7" s="137">
        <v>5</v>
      </c>
      <c r="F7" s="137">
        <v>5</v>
      </c>
      <c r="G7" s="139">
        <f>F7+E7</f>
        <v>10</v>
      </c>
      <c r="H7" s="136">
        <v>3</v>
      </c>
      <c r="I7" s="137">
        <v>1</v>
      </c>
      <c r="J7" s="138">
        <f t="shared" si="0"/>
        <v>4</v>
      </c>
      <c r="K7" s="136">
        <v>0</v>
      </c>
      <c r="L7" s="137">
        <v>2</v>
      </c>
      <c r="M7" s="138">
        <f t="shared" si="1"/>
        <v>2</v>
      </c>
      <c r="N7" s="136">
        <v>0</v>
      </c>
      <c r="O7" s="137">
        <v>0</v>
      </c>
      <c r="P7" s="138">
        <f t="shared" si="2"/>
        <v>0</v>
      </c>
      <c r="Q7" s="136">
        <v>0</v>
      </c>
      <c r="R7" s="137">
        <v>2</v>
      </c>
      <c r="S7" s="138">
        <f t="shared" si="3"/>
        <v>2</v>
      </c>
      <c r="T7" s="136">
        <v>3</v>
      </c>
      <c r="U7" s="137">
        <v>3</v>
      </c>
      <c r="V7" s="138">
        <f t="shared" si="4"/>
        <v>6</v>
      </c>
      <c r="W7" s="136">
        <v>1</v>
      </c>
      <c r="X7" s="137">
        <v>2</v>
      </c>
      <c r="Y7" s="138">
        <f t="shared" si="5"/>
        <v>3</v>
      </c>
      <c r="Z7" s="137">
        <v>1</v>
      </c>
      <c r="AA7" s="137">
        <v>3</v>
      </c>
      <c r="AB7" s="139">
        <f t="shared" si="6"/>
        <v>4</v>
      </c>
      <c r="AC7" s="137">
        <v>4</v>
      </c>
      <c r="AD7" s="137">
        <v>3</v>
      </c>
      <c r="AE7" s="139">
        <f t="shared" si="7"/>
        <v>7</v>
      </c>
      <c r="AF7" s="136">
        <v>1</v>
      </c>
      <c r="AG7" s="137">
        <v>1</v>
      </c>
      <c r="AH7" s="138">
        <f t="shared" si="8"/>
        <v>2</v>
      </c>
      <c r="AI7" s="137">
        <v>2</v>
      </c>
      <c r="AJ7" s="137">
        <v>0</v>
      </c>
      <c r="AK7" s="138">
        <f t="shared" si="9"/>
        <v>2</v>
      </c>
    </row>
    <row r="8" spans="1:37" s="134" customFormat="1" ht="43.5" customHeight="1">
      <c r="A8" s="140" t="s">
        <v>15</v>
      </c>
      <c r="B8" s="141">
        <f>B3+B4-B5+B6-B7</f>
        <v>1207</v>
      </c>
      <c r="C8" s="142">
        <f>C3+C4-C5+C6-C7</f>
        <v>1233</v>
      </c>
      <c r="D8" s="143">
        <f>B8+C8</f>
        <v>2440</v>
      </c>
      <c r="E8" s="142">
        <f>E3+E4-E5+E6-E7</f>
        <v>1203</v>
      </c>
      <c r="F8" s="142">
        <f>F3+F4-F5+F6-F7</f>
        <v>1230</v>
      </c>
      <c r="G8" s="144">
        <f>E8+F8</f>
        <v>2433</v>
      </c>
      <c r="H8" s="141">
        <f>H3+H4-H5+H6-H7</f>
        <v>1201</v>
      </c>
      <c r="I8" s="142">
        <f>I3+I4-I5+I6-I7</f>
        <v>1232</v>
      </c>
      <c r="J8" s="143">
        <f t="shared" si="0"/>
        <v>2433</v>
      </c>
      <c r="K8" s="141">
        <f>K3+K4-K5+K6-K7</f>
        <v>1201</v>
      </c>
      <c r="L8" s="142">
        <f>L3+L4-L5+L6-L7</f>
        <v>1233</v>
      </c>
      <c r="M8" s="143">
        <f t="shared" si="1"/>
        <v>2434</v>
      </c>
      <c r="N8" s="141">
        <f>N3+N4-N5+N6-N7</f>
        <v>1200</v>
      </c>
      <c r="O8" s="142">
        <f>O3+O4-O5+O6-O7</f>
        <v>1234</v>
      </c>
      <c r="P8" s="143">
        <f t="shared" si="2"/>
        <v>2434</v>
      </c>
      <c r="Q8" s="141">
        <f>Q3+Q4-Q5+Q6-Q7</f>
        <v>1202</v>
      </c>
      <c r="R8" s="142">
        <f>R3+R4-R5+R6-R7</f>
        <v>1230</v>
      </c>
      <c r="S8" s="143">
        <f t="shared" si="3"/>
        <v>2432</v>
      </c>
      <c r="T8" s="141">
        <f>T3+T4-T5+T6-T7</f>
        <v>1200</v>
      </c>
      <c r="U8" s="142">
        <f>U3+U4-U5+U6-U7</f>
        <v>1230</v>
      </c>
      <c r="V8" s="143">
        <f t="shared" si="4"/>
        <v>2430</v>
      </c>
      <c r="W8" s="141">
        <f>W3+W4-W5+W6-W7</f>
        <v>1196</v>
      </c>
      <c r="X8" s="142">
        <f>X3+X4-X5+X6-X7</f>
        <v>1231</v>
      </c>
      <c r="Y8" s="143">
        <f t="shared" si="5"/>
        <v>2427</v>
      </c>
      <c r="Z8" s="141">
        <f>Z3+Z4-Z5+Z6-Z7</f>
        <v>1192</v>
      </c>
      <c r="AA8" s="142">
        <f>AA3+AA4-AA5+AA6-AA7</f>
        <v>1229</v>
      </c>
      <c r="AB8" s="143">
        <f t="shared" si="6"/>
        <v>2421</v>
      </c>
      <c r="AC8" s="142">
        <f>AC3+AC4-AC5+AC6-AC7</f>
        <v>1191</v>
      </c>
      <c r="AD8" s="142">
        <f>AD3+AD4-AD5+AD6-AD7</f>
        <v>1230</v>
      </c>
      <c r="AE8" s="144">
        <f t="shared" si="7"/>
        <v>2421</v>
      </c>
      <c r="AF8" s="141">
        <f>AF3+AF4-AF5+AF6-AF7</f>
        <v>1190</v>
      </c>
      <c r="AG8" s="142">
        <f>AG3+AG4-AG5+AG6-AG7</f>
        <v>1231</v>
      </c>
      <c r="AH8" s="143">
        <f t="shared" si="8"/>
        <v>2421</v>
      </c>
      <c r="AI8" s="142">
        <f>AI3+AI4-AI5+AI6-AI7</f>
        <v>1191</v>
      </c>
      <c r="AJ8" s="142">
        <f>AJ3+AJ4-AJ5+AJ6-AJ7</f>
        <v>1235</v>
      </c>
      <c r="AK8" s="143">
        <f t="shared" si="9"/>
        <v>2426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-3</v>
      </c>
      <c r="D10" s="152">
        <f>C10+B10</f>
        <v>-3</v>
      </c>
      <c r="E10" s="151">
        <f>E8-E3</f>
        <v>-4</v>
      </c>
      <c r="F10" s="151">
        <f>F8-F3</f>
        <v>-3</v>
      </c>
      <c r="G10" s="153">
        <f>F10+E10</f>
        <v>-7</v>
      </c>
      <c r="H10" s="150">
        <f>H8-H3</f>
        <v>-2</v>
      </c>
      <c r="I10" s="151">
        <f>I8-I3</f>
        <v>2</v>
      </c>
      <c r="J10" s="152">
        <f>I10+H10</f>
        <v>0</v>
      </c>
      <c r="K10" s="150">
        <f>K8-K3</f>
        <v>0</v>
      </c>
      <c r="L10" s="151">
        <f>L8-L3</f>
        <v>1</v>
      </c>
      <c r="M10" s="152">
        <f>L10+K10</f>
        <v>1</v>
      </c>
      <c r="N10" s="150">
        <f>N8-N3</f>
        <v>-1</v>
      </c>
      <c r="O10" s="151">
        <f>O8-O3</f>
        <v>1</v>
      </c>
      <c r="P10" s="152">
        <f>O10+N10</f>
        <v>0</v>
      </c>
      <c r="Q10" s="150">
        <f>Q8-Q3</f>
        <v>2</v>
      </c>
      <c r="R10" s="151">
        <f>R8-R3</f>
        <v>-4</v>
      </c>
      <c r="S10" s="152">
        <f>R10+Q10</f>
        <v>-2</v>
      </c>
      <c r="T10" s="150">
        <f>T8-T3</f>
        <v>-2</v>
      </c>
      <c r="U10" s="151">
        <f>U8-U3</f>
        <v>0</v>
      </c>
      <c r="V10" s="152">
        <f>U10+T10</f>
        <v>-2</v>
      </c>
      <c r="W10" s="150">
        <f>W8-W3</f>
        <v>-4</v>
      </c>
      <c r="X10" s="151">
        <f>X8-X3</f>
        <v>1</v>
      </c>
      <c r="Y10" s="152">
        <f>X10+W10</f>
        <v>-3</v>
      </c>
      <c r="Z10" s="150">
        <f>Z8-Z3</f>
        <v>-4</v>
      </c>
      <c r="AA10" s="151">
        <f>AA8-AA3</f>
        <v>-2</v>
      </c>
      <c r="AB10" s="152">
        <f>AA10+Z10</f>
        <v>-6</v>
      </c>
      <c r="AC10" s="151">
        <f>AC8-AC3</f>
        <v>-1</v>
      </c>
      <c r="AD10" s="151">
        <f>AD8-AD3</f>
        <v>1</v>
      </c>
      <c r="AE10" s="153">
        <f>AD10+AC10</f>
        <v>0</v>
      </c>
      <c r="AF10" s="150">
        <f>AF8-AF3</f>
        <v>-1</v>
      </c>
      <c r="AG10" s="151">
        <f>AG8-AG3</f>
        <v>1</v>
      </c>
      <c r="AH10" s="152">
        <f>AG10+AF10</f>
        <v>0</v>
      </c>
      <c r="AI10" s="151">
        <f>AI8-AI3</f>
        <v>1</v>
      </c>
      <c r="AJ10" s="151">
        <f>AJ8-AJ3</f>
        <v>4</v>
      </c>
      <c r="AK10" s="152">
        <f>AJ10+AI10</f>
        <v>5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1.0215410107705054</v>
      </c>
      <c r="D12" s="158"/>
      <c r="E12" s="157">
        <f>1</f>
        <v>1</v>
      </c>
      <c r="F12" s="157">
        <f>F8/E8</f>
        <v>1.0224438902743143</v>
      </c>
      <c r="G12" s="159"/>
      <c r="H12" s="156">
        <f>1</f>
        <v>1</v>
      </c>
      <c r="I12" s="157">
        <f>I8/H8</f>
        <v>1.025811823480433</v>
      </c>
      <c r="J12" s="158"/>
      <c r="K12" s="156">
        <f>1</f>
        <v>1</v>
      </c>
      <c r="L12" s="157">
        <f>L8/K8</f>
        <v>1.0266444629475437</v>
      </c>
      <c r="M12" s="158"/>
      <c r="N12" s="156">
        <f>1</f>
        <v>1</v>
      </c>
      <c r="O12" s="157">
        <f>O8/N8</f>
        <v>1.0283333333333333</v>
      </c>
      <c r="P12" s="158"/>
      <c r="Q12" s="156">
        <f>1</f>
        <v>1</v>
      </c>
      <c r="R12" s="157">
        <f>R8/Q8</f>
        <v>1.0232945091514143</v>
      </c>
      <c r="S12" s="158"/>
      <c r="T12" s="156">
        <f>1</f>
        <v>1</v>
      </c>
      <c r="U12" s="157">
        <f>U8/T8</f>
        <v>1.025</v>
      </c>
      <c r="V12" s="158"/>
      <c r="W12" s="156">
        <f>1</f>
        <v>1</v>
      </c>
      <c r="X12" s="157">
        <f>X8/W8</f>
        <v>1.0292642140468227</v>
      </c>
      <c r="Y12" s="158"/>
      <c r="Z12" s="156">
        <f>1</f>
        <v>1</v>
      </c>
      <c r="AA12" s="157">
        <f>AA8/Z8</f>
        <v>1.0310402684563758</v>
      </c>
      <c r="AB12" s="158"/>
      <c r="AC12" s="157">
        <f>1</f>
        <v>1</v>
      </c>
      <c r="AD12" s="157">
        <f>AD8/AC8</f>
        <v>1.0327455919395465</v>
      </c>
      <c r="AE12" s="159"/>
      <c r="AF12" s="156">
        <f>1</f>
        <v>1</v>
      </c>
      <c r="AG12" s="157">
        <f>AG8/AF8</f>
        <v>1.0344537815126051</v>
      </c>
      <c r="AH12" s="158"/>
      <c r="AI12" s="157">
        <f>1</f>
        <v>1</v>
      </c>
      <c r="AJ12" s="157">
        <f>AJ8/AI8</f>
        <v>1.0369437447523089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0.9966859983429992</v>
      </c>
      <c r="F14" s="167">
        <f t="shared" si="10"/>
        <v>0.9975669099756691</v>
      </c>
      <c r="G14" s="168">
        <f t="shared" si="10"/>
        <v>0.9971311475409836</v>
      </c>
      <c r="H14" s="169">
        <f t="shared" si="10"/>
        <v>0.99833748960931</v>
      </c>
      <c r="I14" s="167">
        <f t="shared" si="10"/>
        <v>1.0016260162601627</v>
      </c>
      <c r="J14" s="170">
        <f t="shared" si="10"/>
        <v>1</v>
      </c>
      <c r="K14" s="169">
        <f t="shared" si="10"/>
        <v>1</v>
      </c>
      <c r="L14" s="167">
        <f t="shared" si="10"/>
        <v>1.0008116883116882</v>
      </c>
      <c r="M14" s="170">
        <f t="shared" si="10"/>
        <v>1.0004110152075627</v>
      </c>
      <c r="N14" s="169">
        <f t="shared" si="10"/>
        <v>0.9991673605328892</v>
      </c>
      <c r="O14" s="167">
        <f t="shared" si="10"/>
        <v>1.0008110300081103</v>
      </c>
      <c r="P14" s="170">
        <f t="shared" si="10"/>
        <v>1</v>
      </c>
      <c r="Q14" s="169">
        <f t="shared" si="10"/>
        <v>1.0016666666666667</v>
      </c>
      <c r="R14" s="167">
        <f t="shared" si="10"/>
        <v>0.9967585089141004</v>
      </c>
      <c r="S14" s="170">
        <f t="shared" si="10"/>
        <v>0.9991783073130649</v>
      </c>
      <c r="T14" s="169">
        <f t="shared" si="10"/>
        <v>0.9983361064891847</v>
      </c>
      <c r="U14" s="167">
        <f t="shared" si="10"/>
        <v>1</v>
      </c>
      <c r="V14" s="170">
        <f t="shared" si="10"/>
        <v>0.9991776315789473</v>
      </c>
      <c r="W14" s="169">
        <f t="shared" si="10"/>
        <v>0.9966666666666667</v>
      </c>
      <c r="X14" s="167">
        <f t="shared" si="10"/>
        <v>1.0008130081300812</v>
      </c>
      <c r="Y14" s="170">
        <f t="shared" si="10"/>
        <v>0.9987654320987654</v>
      </c>
      <c r="Z14" s="169">
        <f t="shared" si="10"/>
        <v>0.9966555183946488</v>
      </c>
      <c r="AA14" s="167">
        <f t="shared" si="10"/>
        <v>0.9983753046303818</v>
      </c>
      <c r="AB14" s="170">
        <f t="shared" si="10"/>
        <v>0.9975278121137207</v>
      </c>
      <c r="AC14" s="167">
        <f t="shared" si="10"/>
        <v>0.9991610738255033</v>
      </c>
      <c r="AD14" s="167">
        <f t="shared" si="10"/>
        <v>1.000813669650122</v>
      </c>
      <c r="AE14" s="168">
        <f t="shared" si="10"/>
        <v>1</v>
      </c>
      <c r="AF14" s="169">
        <f t="shared" si="10"/>
        <v>0.9991603694374476</v>
      </c>
      <c r="AG14" s="167">
        <f t="shared" si="10"/>
        <v>1.0008130081300812</v>
      </c>
      <c r="AH14" s="170">
        <f t="shared" si="10"/>
        <v>1</v>
      </c>
      <c r="AI14" s="167">
        <f t="shared" si="10"/>
        <v>1.0008403361344538</v>
      </c>
      <c r="AJ14" s="167">
        <f t="shared" si="10"/>
        <v>1.0032493907392364</v>
      </c>
      <c r="AK14" s="170">
        <f t="shared" si="10"/>
        <v>1.0020652622883106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36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10</v>
      </c>
      <c r="F18" s="176">
        <f t="shared" si="11"/>
        <v>15</v>
      </c>
      <c r="G18" s="177">
        <f>SUM(E18:F18)</f>
        <v>25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14</v>
      </c>
      <c r="F19" s="176">
        <f t="shared" si="11"/>
        <v>6</v>
      </c>
      <c r="G19" s="177">
        <f>SUM(E19:F19)</f>
        <v>20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8</v>
      </c>
      <c r="F20" s="176">
        <f t="shared" si="11"/>
        <v>15</v>
      </c>
      <c r="G20" s="177">
        <f>SUM(F20+E20)</f>
        <v>23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20</v>
      </c>
      <c r="F21" s="178">
        <f t="shared" si="11"/>
        <v>25</v>
      </c>
      <c r="G21" s="179">
        <f>SUM(E21:F21)</f>
        <v>45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1207</v>
      </c>
      <c r="C29" s="189">
        <f>C8</f>
        <v>1233</v>
      </c>
      <c r="D29" s="190">
        <f>D8</f>
        <v>2440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1203</v>
      </c>
      <c r="C30" s="189">
        <f>F8</f>
        <v>1230</v>
      </c>
      <c r="D30" s="190">
        <f>G8</f>
        <v>2433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1201</v>
      </c>
      <c r="C31" s="189">
        <f>I8</f>
        <v>1232</v>
      </c>
      <c r="D31" s="190">
        <f aca="true" t="shared" si="12" ref="D31:D40">B31+C31</f>
        <v>2433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1201</v>
      </c>
      <c r="C32" s="189">
        <f>L8</f>
        <v>1233</v>
      </c>
      <c r="D32" s="190">
        <f t="shared" si="12"/>
        <v>2434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1200</v>
      </c>
      <c r="C33" s="189">
        <f>O8</f>
        <v>1234</v>
      </c>
      <c r="D33" s="190">
        <f t="shared" si="12"/>
        <v>2434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1202</v>
      </c>
      <c r="C34" s="189">
        <f>R8</f>
        <v>1230</v>
      </c>
      <c r="D34" s="190">
        <f t="shared" si="12"/>
        <v>2432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1200</v>
      </c>
      <c r="C35" s="189">
        <f>U8</f>
        <v>1230</v>
      </c>
      <c r="D35" s="190">
        <f t="shared" si="12"/>
        <v>2430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1196</v>
      </c>
      <c r="C36" s="189">
        <f>X8</f>
        <v>1231</v>
      </c>
      <c r="D36" s="190">
        <f t="shared" si="12"/>
        <v>2427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1192</v>
      </c>
      <c r="C37" s="189">
        <f>AA8</f>
        <v>1229</v>
      </c>
      <c r="D37" s="190">
        <f t="shared" si="12"/>
        <v>2421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1191</v>
      </c>
      <c r="C38" s="189">
        <f>AD8</f>
        <v>1230</v>
      </c>
      <c r="D38" s="190">
        <f t="shared" si="12"/>
        <v>2421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1190</v>
      </c>
      <c r="C39" s="189">
        <f>AG8</f>
        <v>1231</v>
      </c>
      <c r="D39" s="190">
        <f t="shared" si="12"/>
        <v>2421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1191</v>
      </c>
      <c r="C40" s="193">
        <f>AJ8</f>
        <v>1235</v>
      </c>
      <c r="D40" s="194">
        <f t="shared" si="12"/>
        <v>2426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67" r:id="rId2"/>
  <rowBreaks count="1" manualBreakCount="1">
    <brk id="14" max="36" man="1"/>
  </rowBreaks>
  <colBreaks count="1" manualBreakCount="1">
    <brk id="16" max="4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8" sqref="G1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'pohyb obyv 2007'!AI8</f>
        <v>1191</v>
      </c>
      <c r="C3" s="129">
        <f>'pohyb obyv 2007'!AJ8</f>
        <v>1235</v>
      </c>
      <c r="D3" s="130">
        <f>'pohyb obyv 2007'!AK8</f>
        <v>2426</v>
      </c>
      <c r="E3" s="131">
        <f>B8</f>
        <v>1192</v>
      </c>
      <c r="F3" s="131">
        <f>C8</f>
        <v>1234</v>
      </c>
      <c r="G3" s="132">
        <f>E3+F3</f>
        <v>2426</v>
      </c>
      <c r="H3" s="133">
        <f>E8</f>
        <v>1191</v>
      </c>
      <c r="I3" s="131">
        <f>F8</f>
        <v>1234</v>
      </c>
      <c r="J3" s="130">
        <f aca="true" t="shared" si="0" ref="J3:J8">H3+I3</f>
        <v>2425</v>
      </c>
      <c r="K3" s="133">
        <f>H8</f>
        <v>1186</v>
      </c>
      <c r="L3" s="131">
        <f>I8</f>
        <v>1225</v>
      </c>
      <c r="M3" s="130">
        <f aca="true" t="shared" si="1" ref="M3:M8">K3+L3</f>
        <v>2411</v>
      </c>
      <c r="N3" s="133">
        <f>K8</f>
        <v>1185</v>
      </c>
      <c r="O3" s="131">
        <f>L8</f>
        <v>1221</v>
      </c>
      <c r="P3" s="130">
        <f aca="true" t="shared" si="2" ref="P3:P8">N3+O3</f>
        <v>2406</v>
      </c>
      <c r="Q3" s="133">
        <f>N8</f>
        <v>1183</v>
      </c>
      <c r="R3" s="131">
        <f>O8</f>
        <v>1218</v>
      </c>
      <c r="S3" s="130">
        <f aca="true" t="shared" si="3" ref="S3:S8">Q3+R3</f>
        <v>2401</v>
      </c>
      <c r="T3" s="133">
        <f>Q8</f>
        <v>1183</v>
      </c>
      <c r="U3" s="131">
        <f>R8</f>
        <v>1216</v>
      </c>
      <c r="V3" s="130">
        <f aca="true" t="shared" si="4" ref="V3:V8">T3+U3</f>
        <v>2399</v>
      </c>
      <c r="W3" s="133">
        <f>T8</f>
        <v>1181</v>
      </c>
      <c r="X3" s="131">
        <f>U8</f>
        <v>1216</v>
      </c>
      <c r="Y3" s="130">
        <f aca="true" t="shared" si="5" ref="Y3:Y8">W3+X3</f>
        <v>2397</v>
      </c>
      <c r="Z3" s="133">
        <f>W8</f>
        <v>1180</v>
      </c>
      <c r="AA3" s="131">
        <f>X8</f>
        <v>1214</v>
      </c>
      <c r="AB3" s="130">
        <f aca="true" t="shared" si="6" ref="AB3:AB8">Z3+AA3</f>
        <v>2394</v>
      </c>
      <c r="AC3" s="131">
        <f>Z8</f>
        <v>1176</v>
      </c>
      <c r="AD3" s="131">
        <f>AA8</f>
        <v>1211</v>
      </c>
      <c r="AE3" s="132">
        <f aca="true" t="shared" si="7" ref="AE3:AE8">AC3+AD3</f>
        <v>2387</v>
      </c>
      <c r="AF3" s="133">
        <f>AC8</f>
        <v>1176</v>
      </c>
      <c r="AG3" s="131">
        <f>AD8</f>
        <v>1213</v>
      </c>
      <c r="AH3" s="130">
        <f aca="true" t="shared" si="8" ref="AH3:AH8">AF3+AG3</f>
        <v>2389</v>
      </c>
      <c r="AI3" s="131">
        <f>AF8</f>
        <v>1179</v>
      </c>
      <c r="AJ3" s="131">
        <f>AG8</f>
        <v>1212</v>
      </c>
      <c r="AK3" s="130">
        <f aca="true" t="shared" si="9" ref="AK3:AK8">AI3+AJ3</f>
        <v>2391</v>
      </c>
    </row>
    <row r="4" spans="1:37" ht="12.75">
      <c r="A4" s="135" t="s">
        <v>11</v>
      </c>
      <c r="B4" s="136">
        <v>2</v>
      </c>
      <c r="C4" s="137">
        <v>0</v>
      </c>
      <c r="D4" s="138">
        <f>B4+C4</f>
        <v>2</v>
      </c>
      <c r="E4" s="137">
        <v>2</v>
      </c>
      <c r="F4" s="137">
        <v>2</v>
      </c>
      <c r="G4" s="139">
        <f>E4+F4</f>
        <v>4</v>
      </c>
      <c r="H4" s="136">
        <v>1</v>
      </c>
      <c r="I4" s="137">
        <v>0</v>
      </c>
      <c r="J4" s="138">
        <f t="shared" si="0"/>
        <v>1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1</v>
      </c>
      <c r="P4" s="138">
        <f t="shared" si="2"/>
        <v>1</v>
      </c>
      <c r="Q4" s="136">
        <v>1</v>
      </c>
      <c r="R4" s="137">
        <v>0</v>
      </c>
      <c r="S4" s="138">
        <f t="shared" si="3"/>
        <v>1</v>
      </c>
      <c r="T4" s="136">
        <v>0</v>
      </c>
      <c r="U4" s="137">
        <v>1</v>
      </c>
      <c r="V4" s="138">
        <f t="shared" si="4"/>
        <v>1</v>
      </c>
      <c r="W4" s="136">
        <v>1</v>
      </c>
      <c r="X4" s="137">
        <v>0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1</v>
      </c>
      <c r="AD4" s="137">
        <v>1</v>
      </c>
      <c r="AE4" s="139">
        <f t="shared" si="7"/>
        <v>2</v>
      </c>
      <c r="AF4" s="136">
        <v>5</v>
      </c>
      <c r="AG4" s="137">
        <v>0</v>
      </c>
      <c r="AH4" s="138">
        <f t="shared" si="8"/>
        <v>5</v>
      </c>
      <c r="AI4" s="137">
        <v>1</v>
      </c>
      <c r="AJ4" s="137">
        <v>0</v>
      </c>
      <c r="AK4" s="138">
        <f t="shared" si="9"/>
        <v>1</v>
      </c>
    </row>
    <row r="5" spans="1:37" ht="12.75">
      <c r="A5" s="135" t="s">
        <v>12</v>
      </c>
      <c r="B5" s="136">
        <v>1</v>
      </c>
      <c r="C5" s="137">
        <v>1</v>
      </c>
      <c r="D5" s="138">
        <f>B5+C5</f>
        <v>2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1</v>
      </c>
      <c r="J5" s="138">
        <f t="shared" si="0"/>
        <v>2</v>
      </c>
      <c r="K5" s="136">
        <v>2</v>
      </c>
      <c r="L5" s="137">
        <v>2</v>
      </c>
      <c r="M5" s="138">
        <f t="shared" si="1"/>
        <v>4</v>
      </c>
      <c r="N5" s="136">
        <v>0</v>
      </c>
      <c r="O5" s="137">
        <v>2</v>
      </c>
      <c r="P5" s="138">
        <f t="shared" si="2"/>
        <v>2</v>
      </c>
      <c r="Q5" s="136">
        <v>1</v>
      </c>
      <c r="R5" s="137">
        <v>2</v>
      </c>
      <c r="S5" s="138">
        <f t="shared" si="3"/>
        <v>3</v>
      </c>
      <c r="T5" s="136">
        <v>1</v>
      </c>
      <c r="U5" s="137">
        <v>0</v>
      </c>
      <c r="V5" s="138">
        <f t="shared" si="4"/>
        <v>1</v>
      </c>
      <c r="W5" s="136">
        <v>3</v>
      </c>
      <c r="X5" s="137">
        <v>1</v>
      </c>
      <c r="Y5" s="138">
        <f t="shared" si="5"/>
        <v>4</v>
      </c>
      <c r="Z5" s="136">
        <v>4</v>
      </c>
      <c r="AA5" s="137">
        <v>2</v>
      </c>
      <c r="AB5" s="138">
        <f t="shared" si="6"/>
        <v>6</v>
      </c>
      <c r="AC5" s="137">
        <v>1</v>
      </c>
      <c r="AD5" s="137">
        <v>1</v>
      </c>
      <c r="AE5" s="139">
        <f t="shared" si="7"/>
        <v>2</v>
      </c>
      <c r="AF5" s="136">
        <v>1</v>
      </c>
      <c r="AG5" s="137">
        <v>0</v>
      </c>
      <c r="AH5" s="138">
        <f t="shared" si="8"/>
        <v>1</v>
      </c>
      <c r="AI5" s="137">
        <v>0</v>
      </c>
      <c r="AJ5" s="137">
        <v>2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0</v>
      </c>
      <c r="D6" s="138">
        <f>B6+C6</f>
        <v>0</v>
      </c>
      <c r="E6" s="137">
        <v>0</v>
      </c>
      <c r="F6" s="137">
        <v>2</v>
      </c>
      <c r="G6" s="139">
        <f>E6+F6</f>
        <v>2</v>
      </c>
      <c r="H6" s="136">
        <v>1</v>
      </c>
      <c r="I6" s="137">
        <v>0</v>
      </c>
      <c r="J6" s="138">
        <f t="shared" si="0"/>
        <v>1</v>
      </c>
      <c r="K6" s="136">
        <v>3</v>
      </c>
      <c r="L6" s="137">
        <v>1</v>
      </c>
      <c r="M6" s="138">
        <f t="shared" si="1"/>
        <v>4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1</v>
      </c>
      <c r="S6" s="138">
        <f t="shared" si="3"/>
        <v>1</v>
      </c>
      <c r="T6" s="136">
        <v>0</v>
      </c>
      <c r="U6" s="137">
        <v>0</v>
      </c>
      <c r="V6" s="138">
        <f t="shared" si="4"/>
        <v>0</v>
      </c>
      <c r="W6" s="136">
        <v>1</v>
      </c>
      <c r="X6" s="137">
        <v>0</v>
      </c>
      <c r="Y6" s="138">
        <f t="shared" si="5"/>
        <v>1</v>
      </c>
      <c r="Z6" s="136">
        <v>0</v>
      </c>
      <c r="AA6" s="137">
        <v>1</v>
      </c>
      <c r="AB6" s="138">
        <f t="shared" si="6"/>
        <v>1</v>
      </c>
      <c r="AC6" s="137">
        <v>0</v>
      </c>
      <c r="AD6" s="137">
        <v>3</v>
      </c>
      <c r="AE6" s="139">
        <f t="shared" si="7"/>
        <v>3</v>
      </c>
      <c r="AF6" s="136">
        <v>0</v>
      </c>
      <c r="AG6" s="137">
        <v>1</v>
      </c>
      <c r="AH6" s="138">
        <f t="shared" si="8"/>
        <v>1</v>
      </c>
      <c r="AI6" s="137">
        <v>1</v>
      </c>
      <c r="AJ6" s="137">
        <v>0</v>
      </c>
      <c r="AK6" s="138">
        <f t="shared" si="9"/>
        <v>1</v>
      </c>
    </row>
    <row r="7" spans="1:37" ht="12.75">
      <c r="A7" s="135" t="s">
        <v>14</v>
      </c>
      <c r="B7" s="136">
        <v>0</v>
      </c>
      <c r="C7" s="137">
        <v>0</v>
      </c>
      <c r="D7" s="138">
        <f>B7+C7</f>
        <v>0</v>
      </c>
      <c r="E7" s="137">
        <v>2</v>
      </c>
      <c r="F7" s="137">
        <v>3</v>
      </c>
      <c r="G7" s="139">
        <f>F7+E7</f>
        <v>5</v>
      </c>
      <c r="H7" s="136">
        <v>6</v>
      </c>
      <c r="I7" s="137">
        <v>8</v>
      </c>
      <c r="J7" s="138">
        <f t="shared" si="0"/>
        <v>14</v>
      </c>
      <c r="K7" s="136">
        <v>3</v>
      </c>
      <c r="L7" s="137">
        <v>3</v>
      </c>
      <c r="M7" s="138">
        <f t="shared" si="1"/>
        <v>6</v>
      </c>
      <c r="N7" s="136">
        <v>2</v>
      </c>
      <c r="O7" s="137">
        <v>2</v>
      </c>
      <c r="P7" s="138">
        <f t="shared" si="2"/>
        <v>4</v>
      </c>
      <c r="Q7" s="136">
        <v>0</v>
      </c>
      <c r="R7" s="137">
        <v>1</v>
      </c>
      <c r="S7" s="138">
        <f t="shared" si="3"/>
        <v>1</v>
      </c>
      <c r="T7" s="136">
        <v>1</v>
      </c>
      <c r="U7" s="137">
        <v>1</v>
      </c>
      <c r="V7" s="138">
        <f t="shared" si="4"/>
        <v>2</v>
      </c>
      <c r="W7" s="136">
        <v>0</v>
      </c>
      <c r="X7" s="137">
        <v>1</v>
      </c>
      <c r="Y7" s="138">
        <f t="shared" si="5"/>
        <v>1</v>
      </c>
      <c r="Z7" s="136">
        <v>0</v>
      </c>
      <c r="AA7" s="137">
        <v>2</v>
      </c>
      <c r="AB7" s="138">
        <f t="shared" si="6"/>
        <v>2</v>
      </c>
      <c r="AC7" s="137">
        <v>0</v>
      </c>
      <c r="AD7" s="137">
        <v>1</v>
      </c>
      <c r="AE7" s="139">
        <f t="shared" si="7"/>
        <v>1</v>
      </c>
      <c r="AF7" s="136">
        <v>1</v>
      </c>
      <c r="AG7" s="137">
        <v>2</v>
      </c>
      <c r="AH7" s="138">
        <f t="shared" si="8"/>
        <v>3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1192</v>
      </c>
      <c r="C8" s="142">
        <f>C3+C4-C5+C6-C7</f>
        <v>1234</v>
      </c>
      <c r="D8" s="143">
        <f>B8+C8</f>
        <v>2426</v>
      </c>
      <c r="E8" s="142">
        <f>E3+E4-E5+E6-E7</f>
        <v>1191</v>
      </c>
      <c r="F8" s="142">
        <f>F3+F4-F5+F6-F7</f>
        <v>1234</v>
      </c>
      <c r="G8" s="144">
        <f>E8+F8</f>
        <v>2425</v>
      </c>
      <c r="H8" s="141">
        <f>H3+H4-H5+H6-H7</f>
        <v>1186</v>
      </c>
      <c r="I8" s="142">
        <f>I3+I4-I5+I6-I7</f>
        <v>1225</v>
      </c>
      <c r="J8" s="143">
        <f t="shared" si="0"/>
        <v>2411</v>
      </c>
      <c r="K8" s="141">
        <f>K3+K4-K5+K6-K7</f>
        <v>1185</v>
      </c>
      <c r="L8" s="142">
        <f>L3+L4-L5+L6-L7</f>
        <v>1221</v>
      </c>
      <c r="M8" s="143">
        <f t="shared" si="1"/>
        <v>2406</v>
      </c>
      <c r="N8" s="141">
        <f>N3+N4-N5+N6-N7</f>
        <v>1183</v>
      </c>
      <c r="O8" s="142">
        <f>O3+O4-O5+O6-O7</f>
        <v>1218</v>
      </c>
      <c r="P8" s="143">
        <f t="shared" si="2"/>
        <v>2401</v>
      </c>
      <c r="Q8" s="141">
        <f>Q3+Q4-Q5+Q6-Q7</f>
        <v>1183</v>
      </c>
      <c r="R8" s="142">
        <f>R3+R4-R5+R6-R7</f>
        <v>1216</v>
      </c>
      <c r="S8" s="143">
        <f t="shared" si="3"/>
        <v>2399</v>
      </c>
      <c r="T8" s="141">
        <f>T3+T4-T5+T6-T7</f>
        <v>1181</v>
      </c>
      <c r="U8" s="142">
        <f>U3+U4-U5+U6-U7</f>
        <v>1216</v>
      </c>
      <c r="V8" s="143">
        <f t="shared" si="4"/>
        <v>2397</v>
      </c>
      <c r="W8" s="141">
        <f>W3+W4-W5+W6-W7</f>
        <v>1180</v>
      </c>
      <c r="X8" s="142">
        <f>X3+X4-X5+X6-X7</f>
        <v>1214</v>
      </c>
      <c r="Y8" s="143">
        <f t="shared" si="5"/>
        <v>2394</v>
      </c>
      <c r="Z8" s="141">
        <f>Z3+Z4-Z5+Z6-Z7</f>
        <v>1176</v>
      </c>
      <c r="AA8" s="142">
        <f>AA3+AA4-AA5+AA6-AA7</f>
        <v>1211</v>
      </c>
      <c r="AB8" s="143">
        <f t="shared" si="6"/>
        <v>2387</v>
      </c>
      <c r="AC8" s="142">
        <f>AC3+AC4-AC5+AC6-AC7</f>
        <v>1176</v>
      </c>
      <c r="AD8" s="142">
        <f>AD3+AD4-AD5+AD6-AD7</f>
        <v>1213</v>
      </c>
      <c r="AE8" s="144">
        <f t="shared" si="7"/>
        <v>2389</v>
      </c>
      <c r="AF8" s="141">
        <f>AF3+AF4-AF5+AF6-AF7</f>
        <v>1179</v>
      </c>
      <c r="AG8" s="142">
        <f>AG3+AG4-AG5+AG6-AG7</f>
        <v>1212</v>
      </c>
      <c r="AH8" s="143">
        <f t="shared" si="8"/>
        <v>2391</v>
      </c>
      <c r="AI8" s="142">
        <f>AI3+AI4-AI5+AI6-AI7</f>
        <v>1179</v>
      </c>
      <c r="AJ8" s="142">
        <f>AJ3+AJ4-AJ5+AJ6-AJ7</f>
        <v>1209</v>
      </c>
      <c r="AK8" s="143">
        <f t="shared" si="9"/>
        <v>2388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1</v>
      </c>
      <c r="C10" s="151">
        <f>C8-C3</f>
        <v>-1</v>
      </c>
      <c r="D10" s="152">
        <f>C10+B10</f>
        <v>0</v>
      </c>
      <c r="E10" s="151">
        <f>E8-E3</f>
        <v>-1</v>
      </c>
      <c r="F10" s="151">
        <f>F8-F3</f>
        <v>0</v>
      </c>
      <c r="G10" s="153">
        <f>F10+E10</f>
        <v>-1</v>
      </c>
      <c r="H10" s="150">
        <f>H8-H3</f>
        <v>-5</v>
      </c>
      <c r="I10" s="151">
        <f>I8-I3</f>
        <v>-9</v>
      </c>
      <c r="J10" s="152">
        <f>I10+H10</f>
        <v>-14</v>
      </c>
      <c r="K10" s="150">
        <f>K8-K3</f>
        <v>-1</v>
      </c>
      <c r="L10" s="151">
        <f>L8-L3</f>
        <v>-4</v>
      </c>
      <c r="M10" s="152">
        <f>L10+K10</f>
        <v>-5</v>
      </c>
      <c r="N10" s="150">
        <f>N8-N3</f>
        <v>-2</v>
      </c>
      <c r="O10" s="151">
        <f>O8-O3</f>
        <v>-3</v>
      </c>
      <c r="P10" s="152">
        <f>O10+N10</f>
        <v>-5</v>
      </c>
      <c r="Q10" s="150">
        <f>Q8-Q3</f>
        <v>0</v>
      </c>
      <c r="R10" s="151">
        <f>R8-R3</f>
        <v>-2</v>
      </c>
      <c r="S10" s="152">
        <f>R10+Q10</f>
        <v>-2</v>
      </c>
      <c r="T10" s="150">
        <f>T8-T3</f>
        <v>-2</v>
      </c>
      <c r="U10" s="151">
        <f>U8-U3</f>
        <v>0</v>
      </c>
      <c r="V10" s="152">
        <f>U10+T10</f>
        <v>-2</v>
      </c>
      <c r="W10" s="150">
        <f>W8-W3</f>
        <v>-1</v>
      </c>
      <c r="X10" s="151">
        <f>X8-X3</f>
        <v>-2</v>
      </c>
      <c r="Y10" s="152">
        <f>X10+W10</f>
        <v>-3</v>
      </c>
      <c r="Z10" s="150">
        <f>Z8-Z3</f>
        <v>-4</v>
      </c>
      <c r="AA10" s="151">
        <f>AA8-AA3</f>
        <v>-3</v>
      </c>
      <c r="AB10" s="152">
        <f>AA10+Z10</f>
        <v>-7</v>
      </c>
      <c r="AC10" s="151">
        <f>AC8-AC3</f>
        <v>0</v>
      </c>
      <c r="AD10" s="151">
        <f>AD8-AD3</f>
        <v>2</v>
      </c>
      <c r="AE10" s="153">
        <f>AD10+AC10</f>
        <v>2</v>
      </c>
      <c r="AF10" s="150">
        <f>AF8-AF3</f>
        <v>3</v>
      </c>
      <c r="AG10" s="151">
        <f>AG8-AG3</f>
        <v>-1</v>
      </c>
      <c r="AH10" s="152">
        <f>AG10+AF10</f>
        <v>2</v>
      </c>
      <c r="AI10" s="151">
        <f>AI8-AI3</f>
        <v>0</v>
      </c>
      <c r="AJ10" s="151">
        <f>AJ8-AJ3</f>
        <v>-3</v>
      </c>
      <c r="AK10" s="152">
        <f>AJ10+AI10</f>
        <v>-3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1.0352348993288591</v>
      </c>
      <c r="D12" s="158"/>
      <c r="E12" s="157">
        <f>1</f>
        <v>1</v>
      </c>
      <c r="F12" s="157">
        <f>F8/E8</f>
        <v>1.0361041141897565</v>
      </c>
      <c r="G12" s="159"/>
      <c r="H12" s="156">
        <f>1</f>
        <v>1</v>
      </c>
      <c r="I12" s="157">
        <f>I8/H8</f>
        <v>1.0328836424957841</v>
      </c>
      <c r="J12" s="158"/>
      <c r="K12" s="156">
        <f>1</f>
        <v>1</v>
      </c>
      <c r="L12" s="157">
        <f>L8/K8</f>
        <v>1.030379746835443</v>
      </c>
      <c r="M12" s="158"/>
      <c r="N12" s="156">
        <f>1</f>
        <v>1</v>
      </c>
      <c r="O12" s="157">
        <f>O8/N8</f>
        <v>1.029585798816568</v>
      </c>
      <c r="P12" s="158"/>
      <c r="Q12" s="156">
        <f>1</f>
        <v>1</v>
      </c>
      <c r="R12" s="157">
        <f>R8/Q8</f>
        <v>1.0278951817413355</v>
      </c>
      <c r="S12" s="158"/>
      <c r="T12" s="156">
        <f>1</f>
        <v>1</v>
      </c>
      <c r="U12" s="157">
        <f>U8/T8</f>
        <v>1.029635901778154</v>
      </c>
      <c r="V12" s="158"/>
      <c r="W12" s="156">
        <f>1</f>
        <v>1</v>
      </c>
      <c r="X12" s="157">
        <f>X8/W8</f>
        <v>1.028813559322034</v>
      </c>
      <c r="Y12" s="158"/>
      <c r="Z12" s="156">
        <f>1</f>
        <v>1</v>
      </c>
      <c r="AA12" s="157">
        <f>AA8/Z8</f>
        <v>1.0297619047619047</v>
      </c>
      <c r="AB12" s="158"/>
      <c r="AC12" s="157">
        <f>1</f>
        <v>1</v>
      </c>
      <c r="AD12" s="157">
        <f>AD8/AC8</f>
        <v>1.0314625850340136</v>
      </c>
      <c r="AE12" s="159"/>
      <c r="AF12" s="156">
        <f>1</f>
        <v>1</v>
      </c>
      <c r="AG12" s="157">
        <f>AG8/AF8</f>
        <v>1.0279898218829517</v>
      </c>
      <c r="AH12" s="158"/>
      <c r="AI12" s="157">
        <f>1</f>
        <v>1</v>
      </c>
      <c r="AJ12" s="157">
        <f>AJ8/AI8</f>
        <v>1.025445292620865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0.9991610738255033</v>
      </c>
      <c r="F14" s="167">
        <f t="shared" si="10"/>
        <v>1</v>
      </c>
      <c r="G14" s="168">
        <f t="shared" si="10"/>
        <v>0.9995877988458368</v>
      </c>
      <c r="H14" s="169">
        <f t="shared" si="10"/>
        <v>0.9958018471872376</v>
      </c>
      <c r="I14" s="167">
        <f t="shared" si="10"/>
        <v>0.9927066450567261</v>
      </c>
      <c r="J14" s="170">
        <f t="shared" si="10"/>
        <v>0.9942268041237113</v>
      </c>
      <c r="K14" s="169">
        <f t="shared" si="10"/>
        <v>0.9991568296795953</v>
      </c>
      <c r="L14" s="167">
        <f t="shared" si="10"/>
        <v>0.996734693877551</v>
      </c>
      <c r="M14" s="170">
        <f t="shared" si="10"/>
        <v>0.9979261717129821</v>
      </c>
      <c r="N14" s="169">
        <f t="shared" si="10"/>
        <v>0.9983122362869198</v>
      </c>
      <c r="O14" s="167">
        <f t="shared" si="10"/>
        <v>0.9975429975429976</v>
      </c>
      <c r="P14" s="170">
        <f t="shared" si="10"/>
        <v>0.9979218620116376</v>
      </c>
      <c r="Q14" s="169">
        <f t="shared" si="10"/>
        <v>1</v>
      </c>
      <c r="R14" s="167">
        <f t="shared" si="10"/>
        <v>0.9983579638752053</v>
      </c>
      <c r="S14" s="170">
        <f t="shared" si="10"/>
        <v>0.9991670137442732</v>
      </c>
      <c r="T14" s="169">
        <f t="shared" si="10"/>
        <v>0.9983093829247676</v>
      </c>
      <c r="U14" s="167">
        <f t="shared" si="10"/>
        <v>1</v>
      </c>
      <c r="V14" s="170">
        <f t="shared" si="10"/>
        <v>0.9991663192997082</v>
      </c>
      <c r="W14" s="169">
        <f t="shared" si="10"/>
        <v>0.9991532599491956</v>
      </c>
      <c r="X14" s="167">
        <f t="shared" si="10"/>
        <v>0.9983552631578947</v>
      </c>
      <c r="Y14" s="170">
        <f t="shared" si="10"/>
        <v>0.9987484355444305</v>
      </c>
      <c r="Z14" s="169">
        <f t="shared" si="10"/>
        <v>0.9966101694915255</v>
      </c>
      <c r="AA14" s="167">
        <f t="shared" si="10"/>
        <v>0.9975288303130149</v>
      </c>
      <c r="AB14" s="170">
        <f t="shared" si="10"/>
        <v>0.9970760233918129</v>
      </c>
      <c r="AC14" s="167">
        <f t="shared" si="10"/>
        <v>1</v>
      </c>
      <c r="AD14" s="167">
        <f t="shared" si="10"/>
        <v>1.0016515276630884</v>
      </c>
      <c r="AE14" s="168">
        <f t="shared" si="10"/>
        <v>1.0008378718056137</v>
      </c>
      <c r="AF14" s="169">
        <f t="shared" si="10"/>
        <v>1.0025510204081634</v>
      </c>
      <c r="AG14" s="167">
        <f t="shared" si="10"/>
        <v>0.9991755976916735</v>
      </c>
      <c r="AH14" s="170">
        <f t="shared" si="10"/>
        <v>1.0008371703641692</v>
      </c>
      <c r="AI14" s="167">
        <f t="shared" si="10"/>
        <v>1</v>
      </c>
      <c r="AJ14" s="167">
        <f t="shared" si="10"/>
        <v>0.9975247524752475</v>
      </c>
      <c r="AK14" s="170">
        <f t="shared" si="10"/>
        <v>0.998745294855709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37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15</v>
      </c>
      <c r="F18" s="176">
        <f t="shared" si="11"/>
        <v>5</v>
      </c>
      <c r="G18" s="177">
        <f>SUM(E18:F18)</f>
        <v>20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16</v>
      </c>
      <c r="F19" s="176">
        <f t="shared" si="11"/>
        <v>15</v>
      </c>
      <c r="G19" s="177">
        <f>SUM(E19:F19)</f>
        <v>31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6</v>
      </c>
      <c r="F20" s="176">
        <f t="shared" si="11"/>
        <v>9</v>
      </c>
      <c r="G20" s="177">
        <f>SUM(F20+E20)</f>
        <v>15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17</v>
      </c>
      <c r="F21" s="178">
        <f t="shared" si="11"/>
        <v>25</v>
      </c>
      <c r="G21" s="179">
        <f>SUM(E21:F21)</f>
        <v>42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1192</v>
      </c>
      <c r="C29" s="189">
        <f>C8</f>
        <v>1234</v>
      </c>
      <c r="D29" s="190">
        <f>D8</f>
        <v>2426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1191</v>
      </c>
      <c r="C30" s="189">
        <f>F8</f>
        <v>1234</v>
      </c>
      <c r="D30" s="190">
        <f>G8</f>
        <v>2425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1186</v>
      </c>
      <c r="C31" s="189">
        <f>I8</f>
        <v>1225</v>
      </c>
      <c r="D31" s="190">
        <f aca="true" t="shared" si="12" ref="D31:D40">B31+C31</f>
        <v>2411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1185</v>
      </c>
      <c r="C32" s="189">
        <f>L8</f>
        <v>1221</v>
      </c>
      <c r="D32" s="190">
        <f t="shared" si="12"/>
        <v>2406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1183</v>
      </c>
      <c r="C33" s="189">
        <f>O8</f>
        <v>1218</v>
      </c>
      <c r="D33" s="190">
        <f t="shared" si="12"/>
        <v>2401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1183</v>
      </c>
      <c r="C34" s="189">
        <f>R8</f>
        <v>1216</v>
      </c>
      <c r="D34" s="190">
        <f t="shared" si="12"/>
        <v>2399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1181</v>
      </c>
      <c r="C35" s="189">
        <f>U8</f>
        <v>1216</v>
      </c>
      <c r="D35" s="190">
        <f t="shared" si="12"/>
        <v>2397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1180</v>
      </c>
      <c r="C36" s="189">
        <f>X8</f>
        <v>1214</v>
      </c>
      <c r="D36" s="190">
        <f t="shared" si="12"/>
        <v>2394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1176</v>
      </c>
      <c r="C37" s="189">
        <f>AA8</f>
        <v>1211</v>
      </c>
      <c r="D37" s="190">
        <f t="shared" si="12"/>
        <v>2387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1176</v>
      </c>
      <c r="C38" s="189">
        <f>AD8</f>
        <v>1213</v>
      </c>
      <c r="D38" s="190">
        <f t="shared" si="12"/>
        <v>2389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1179</v>
      </c>
      <c r="C39" s="189">
        <f>AG8</f>
        <v>1212</v>
      </c>
      <c r="D39" s="190">
        <f t="shared" si="12"/>
        <v>2391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1179</v>
      </c>
      <c r="C40" s="193">
        <f>AJ8</f>
        <v>1209</v>
      </c>
      <c r="D40" s="194">
        <f t="shared" si="12"/>
        <v>2388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Z1:AB1"/>
    <mergeCell ref="AC1:AE1"/>
  </mergeCells>
  <printOptions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4" max="42" man="1"/>
    <brk id="19" max="42" man="1"/>
    <brk id="34" max="4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R32" sqref="A31:R32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2008'!AI8)</f>
        <v>1179</v>
      </c>
      <c r="C3" s="129">
        <f>SUM('pohyb obyv 2008'!AJ8)</f>
        <v>1209</v>
      </c>
      <c r="D3" s="130">
        <f>SUM(B3:C3)</f>
        <v>2388</v>
      </c>
      <c r="E3" s="131">
        <f>B8</f>
        <v>1180</v>
      </c>
      <c r="F3" s="131">
        <f>C8</f>
        <v>1208</v>
      </c>
      <c r="G3" s="132">
        <f>E3+F3</f>
        <v>2388</v>
      </c>
      <c r="H3" s="133">
        <f>E8</f>
        <v>1177</v>
      </c>
      <c r="I3" s="131">
        <f>F8</f>
        <v>1206</v>
      </c>
      <c r="J3" s="130">
        <f aca="true" t="shared" si="0" ref="J3:J8">H3+I3</f>
        <v>2383</v>
      </c>
      <c r="K3" s="133">
        <f>H8</f>
        <v>1178</v>
      </c>
      <c r="L3" s="131">
        <f>I8</f>
        <v>1207</v>
      </c>
      <c r="M3" s="130">
        <f aca="true" t="shared" si="1" ref="M3:M8">K3+L3</f>
        <v>2385</v>
      </c>
      <c r="N3" s="133">
        <f>K8</f>
        <v>1176</v>
      </c>
      <c r="O3" s="131">
        <f>L8</f>
        <v>1204</v>
      </c>
      <c r="P3" s="130">
        <f aca="true" t="shared" si="2" ref="P3:P8">N3+O3</f>
        <v>2380</v>
      </c>
      <c r="Q3" s="133">
        <f>N8</f>
        <v>1173</v>
      </c>
      <c r="R3" s="131">
        <f>O8</f>
        <v>1203</v>
      </c>
      <c r="S3" s="130">
        <f aca="true" t="shared" si="3" ref="S3:S8">Q3+R3</f>
        <v>2376</v>
      </c>
      <c r="T3" s="133">
        <f>Q8</f>
        <v>1170</v>
      </c>
      <c r="U3" s="131">
        <f>R8</f>
        <v>1203</v>
      </c>
      <c r="V3" s="130">
        <f aca="true" t="shared" si="4" ref="V3:V8">T3+U3</f>
        <v>2373</v>
      </c>
      <c r="W3" s="133">
        <f>T8</f>
        <v>1167</v>
      </c>
      <c r="X3" s="131">
        <f>U8</f>
        <v>1201</v>
      </c>
      <c r="Y3" s="130">
        <f aca="true" t="shared" si="5" ref="Y3:Y8">W3+X3</f>
        <v>2368</v>
      </c>
      <c r="Z3" s="133">
        <f>W8</f>
        <v>1167</v>
      </c>
      <c r="AA3" s="131">
        <f>X8</f>
        <v>1200</v>
      </c>
      <c r="AB3" s="130">
        <f aca="true" t="shared" si="6" ref="AB3:AB8">Z3+AA3</f>
        <v>2367</v>
      </c>
      <c r="AC3" s="131">
        <f>Z8</f>
        <v>1167</v>
      </c>
      <c r="AD3" s="131">
        <f>AA8</f>
        <v>1201</v>
      </c>
      <c r="AE3" s="132">
        <f aca="true" t="shared" si="7" ref="AE3:AE8">AC3+AD3</f>
        <v>2368</v>
      </c>
      <c r="AF3" s="133">
        <f>AC8</f>
        <v>1167</v>
      </c>
      <c r="AG3" s="131">
        <f>AD8</f>
        <v>1197</v>
      </c>
      <c r="AH3" s="130">
        <f aca="true" t="shared" si="8" ref="AH3:AH8">AF3+AG3</f>
        <v>2364</v>
      </c>
      <c r="AI3" s="131">
        <f>AF8</f>
        <v>1168</v>
      </c>
      <c r="AJ3" s="131">
        <f>AG8</f>
        <v>1195</v>
      </c>
      <c r="AK3" s="130">
        <f aca="true" t="shared" si="9" ref="AK3:AK8">AI3+AJ3</f>
        <v>2363</v>
      </c>
    </row>
    <row r="4" spans="1:37" ht="12.75">
      <c r="A4" s="135" t="s">
        <v>11</v>
      </c>
      <c r="B4" s="136">
        <v>3</v>
      </c>
      <c r="C4" s="137">
        <v>1</v>
      </c>
      <c r="D4" s="138">
        <f>B4+C4</f>
        <v>4</v>
      </c>
      <c r="E4" s="137">
        <v>0</v>
      </c>
      <c r="F4" s="137">
        <v>0</v>
      </c>
      <c r="G4" s="139">
        <f>E4+F4</f>
        <v>0</v>
      </c>
      <c r="H4" s="136">
        <v>1</v>
      </c>
      <c r="I4" s="137">
        <v>0</v>
      </c>
      <c r="J4" s="138">
        <f t="shared" si="0"/>
        <v>1</v>
      </c>
      <c r="K4" s="136">
        <v>0</v>
      </c>
      <c r="L4" s="137">
        <v>0</v>
      </c>
      <c r="M4" s="138">
        <f t="shared" si="1"/>
        <v>0</v>
      </c>
      <c r="N4" s="136">
        <v>0</v>
      </c>
      <c r="O4" s="137">
        <v>0</v>
      </c>
      <c r="P4" s="138">
        <f t="shared" si="2"/>
        <v>0</v>
      </c>
      <c r="Q4" s="136">
        <v>1</v>
      </c>
      <c r="R4" s="137">
        <v>1</v>
      </c>
      <c r="S4" s="138">
        <f t="shared" si="3"/>
        <v>2</v>
      </c>
      <c r="T4" s="136">
        <v>1</v>
      </c>
      <c r="U4" s="137">
        <v>1</v>
      </c>
      <c r="V4" s="138">
        <f t="shared" si="4"/>
        <v>2</v>
      </c>
      <c r="W4" s="136">
        <v>2</v>
      </c>
      <c r="X4" s="137">
        <v>1</v>
      </c>
      <c r="Y4" s="138">
        <f t="shared" si="5"/>
        <v>3</v>
      </c>
      <c r="Z4" s="136">
        <v>1</v>
      </c>
      <c r="AA4" s="137">
        <v>0</v>
      </c>
      <c r="AB4" s="138">
        <f t="shared" si="6"/>
        <v>1</v>
      </c>
      <c r="AC4" s="137">
        <v>5</v>
      </c>
      <c r="AD4" s="137">
        <v>0</v>
      </c>
      <c r="AE4" s="139">
        <f t="shared" si="7"/>
        <v>5</v>
      </c>
      <c r="AF4" s="136">
        <v>1</v>
      </c>
      <c r="AG4" s="137">
        <v>0</v>
      </c>
      <c r="AH4" s="138">
        <f t="shared" si="8"/>
        <v>1</v>
      </c>
      <c r="AI4" s="137">
        <v>1</v>
      </c>
      <c r="AJ4" s="137">
        <v>1</v>
      </c>
      <c r="AK4" s="138">
        <f t="shared" si="9"/>
        <v>2</v>
      </c>
    </row>
    <row r="5" spans="1:37" ht="12.75">
      <c r="A5" s="135" t="s">
        <v>12</v>
      </c>
      <c r="B5" s="136">
        <v>2</v>
      </c>
      <c r="C5" s="137">
        <v>3</v>
      </c>
      <c r="D5" s="138">
        <f>B5+C5</f>
        <v>5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0</v>
      </c>
      <c r="J5" s="138">
        <f t="shared" si="0"/>
        <v>1</v>
      </c>
      <c r="K5" s="136">
        <v>1</v>
      </c>
      <c r="L5" s="137">
        <v>3</v>
      </c>
      <c r="M5" s="138">
        <f t="shared" si="1"/>
        <v>4</v>
      </c>
      <c r="N5" s="136">
        <v>3</v>
      </c>
      <c r="O5" s="137">
        <v>1</v>
      </c>
      <c r="P5" s="138">
        <f t="shared" si="2"/>
        <v>4</v>
      </c>
      <c r="Q5" s="136">
        <v>4</v>
      </c>
      <c r="R5" s="137">
        <v>1</v>
      </c>
      <c r="S5" s="138">
        <f t="shared" si="3"/>
        <v>5</v>
      </c>
      <c r="T5" s="136">
        <v>1</v>
      </c>
      <c r="U5" s="137">
        <v>2</v>
      </c>
      <c r="V5" s="138">
        <f t="shared" si="4"/>
        <v>3</v>
      </c>
      <c r="W5" s="136">
        <v>0</v>
      </c>
      <c r="X5" s="137">
        <v>1</v>
      </c>
      <c r="Y5" s="138">
        <f t="shared" si="5"/>
        <v>1</v>
      </c>
      <c r="Z5" s="136">
        <v>1</v>
      </c>
      <c r="AA5" s="137">
        <v>0</v>
      </c>
      <c r="AB5" s="138">
        <f t="shared" si="6"/>
        <v>1</v>
      </c>
      <c r="AC5" s="137">
        <v>2</v>
      </c>
      <c r="AD5" s="137">
        <v>2</v>
      </c>
      <c r="AE5" s="139">
        <f t="shared" si="7"/>
        <v>4</v>
      </c>
      <c r="AF5" s="136">
        <v>0</v>
      </c>
      <c r="AG5" s="137">
        <v>3</v>
      </c>
      <c r="AH5" s="138">
        <f t="shared" si="8"/>
        <v>3</v>
      </c>
      <c r="AI5" s="137">
        <v>0</v>
      </c>
      <c r="AJ5" s="137">
        <v>0</v>
      </c>
      <c r="AK5" s="138">
        <f t="shared" si="9"/>
        <v>0</v>
      </c>
    </row>
    <row r="6" spans="1:37" ht="12.75">
      <c r="A6" s="135" t="s">
        <v>13</v>
      </c>
      <c r="B6" s="136">
        <v>0</v>
      </c>
      <c r="C6" s="137">
        <v>1</v>
      </c>
      <c r="D6" s="138">
        <f>B6+C6</f>
        <v>1</v>
      </c>
      <c r="E6" s="137">
        <v>0</v>
      </c>
      <c r="F6" s="137">
        <v>3</v>
      </c>
      <c r="G6" s="139">
        <f>E6+F6</f>
        <v>3</v>
      </c>
      <c r="H6" s="136">
        <v>1</v>
      </c>
      <c r="I6" s="137">
        <v>1</v>
      </c>
      <c r="J6" s="138">
        <f t="shared" si="0"/>
        <v>2</v>
      </c>
      <c r="K6" s="136">
        <v>1</v>
      </c>
      <c r="L6" s="137">
        <v>0</v>
      </c>
      <c r="M6" s="138">
        <f t="shared" si="1"/>
        <v>1</v>
      </c>
      <c r="N6" s="136">
        <v>0</v>
      </c>
      <c r="O6" s="137">
        <v>0</v>
      </c>
      <c r="P6" s="138">
        <f t="shared" si="2"/>
        <v>0</v>
      </c>
      <c r="Q6" s="136">
        <v>0</v>
      </c>
      <c r="R6" s="137">
        <v>0</v>
      </c>
      <c r="S6" s="138">
        <f t="shared" si="3"/>
        <v>0</v>
      </c>
      <c r="T6" s="136">
        <v>0</v>
      </c>
      <c r="U6" s="137">
        <v>2</v>
      </c>
      <c r="V6" s="138">
        <f t="shared" si="4"/>
        <v>2</v>
      </c>
      <c r="W6" s="136">
        <v>0</v>
      </c>
      <c r="X6" s="137">
        <v>1</v>
      </c>
      <c r="Y6" s="138">
        <f t="shared" si="5"/>
        <v>1</v>
      </c>
      <c r="Z6" s="136">
        <v>0</v>
      </c>
      <c r="AA6" s="137">
        <v>1</v>
      </c>
      <c r="AB6" s="138">
        <f t="shared" si="6"/>
        <v>1</v>
      </c>
      <c r="AC6" s="137">
        <v>0</v>
      </c>
      <c r="AD6" s="137">
        <v>1</v>
      </c>
      <c r="AE6" s="139">
        <f t="shared" si="7"/>
        <v>1</v>
      </c>
      <c r="AF6" s="136">
        <v>0</v>
      </c>
      <c r="AG6" s="137">
        <v>1</v>
      </c>
      <c r="AH6" s="138">
        <f t="shared" si="8"/>
        <v>1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0</v>
      </c>
      <c r="C7" s="137">
        <v>0</v>
      </c>
      <c r="D7" s="138">
        <f>B7+C7</f>
        <v>0</v>
      </c>
      <c r="E7" s="137">
        <v>2</v>
      </c>
      <c r="F7" s="137">
        <v>4</v>
      </c>
      <c r="G7" s="139">
        <f>F7+E7</f>
        <v>6</v>
      </c>
      <c r="H7" s="136">
        <v>0</v>
      </c>
      <c r="I7" s="137">
        <v>0</v>
      </c>
      <c r="J7" s="138">
        <f t="shared" si="0"/>
        <v>0</v>
      </c>
      <c r="K7" s="136">
        <v>2</v>
      </c>
      <c r="L7" s="137">
        <v>0</v>
      </c>
      <c r="M7" s="138">
        <f t="shared" si="1"/>
        <v>2</v>
      </c>
      <c r="N7" s="136">
        <v>0</v>
      </c>
      <c r="O7" s="137">
        <v>0</v>
      </c>
      <c r="P7" s="138">
        <f t="shared" si="2"/>
        <v>0</v>
      </c>
      <c r="Q7" s="136">
        <v>0</v>
      </c>
      <c r="R7" s="137">
        <v>0</v>
      </c>
      <c r="S7" s="138">
        <f t="shared" si="3"/>
        <v>0</v>
      </c>
      <c r="T7" s="136">
        <v>3</v>
      </c>
      <c r="U7" s="137">
        <v>3</v>
      </c>
      <c r="V7" s="138">
        <f t="shared" si="4"/>
        <v>6</v>
      </c>
      <c r="W7" s="136">
        <v>2</v>
      </c>
      <c r="X7" s="137">
        <v>2</v>
      </c>
      <c r="Y7" s="138">
        <f t="shared" si="5"/>
        <v>4</v>
      </c>
      <c r="Z7" s="136">
        <v>0</v>
      </c>
      <c r="AA7" s="137">
        <v>0</v>
      </c>
      <c r="AB7" s="138">
        <f t="shared" si="6"/>
        <v>0</v>
      </c>
      <c r="AC7" s="137">
        <v>3</v>
      </c>
      <c r="AD7" s="137">
        <v>3</v>
      </c>
      <c r="AE7" s="139">
        <f t="shared" si="7"/>
        <v>6</v>
      </c>
      <c r="AF7" s="136">
        <v>0</v>
      </c>
      <c r="AG7" s="137">
        <v>0</v>
      </c>
      <c r="AH7" s="138">
        <f t="shared" si="8"/>
        <v>0</v>
      </c>
      <c r="AI7" s="137">
        <v>1</v>
      </c>
      <c r="AJ7" s="137">
        <v>0</v>
      </c>
      <c r="AK7" s="138">
        <f t="shared" si="9"/>
        <v>1</v>
      </c>
    </row>
    <row r="8" spans="1:37" s="134" customFormat="1" ht="43.5" customHeight="1">
      <c r="A8" s="140" t="s">
        <v>15</v>
      </c>
      <c r="B8" s="141">
        <f>B3+B4-B5+B6-B7</f>
        <v>1180</v>
      </c>
      <c r="C8" s="142">
        <f>C3+C4-C5+C6-C7</f>
        <v>1208</v>
      </c>
      <c r="D8" s="143">
        <f>B8+C8</f>
        <v>2388</v>
      </c>
      <c r="E8" s="142">
        <f>E3+E4-E5+E6-E7</f>
        <v>1177</v>
      </c>
      <c r="F8" s="142">
        <f>F3+F4-F5+F6-F7</f>
        <v>1206</v>
      </c>
      <c r="G8" s="144">
        <f>E8+F8</f>
        <v>2383</v>
      </c>
      <c r="H8" s="141">
        <f>H3+H4-H5+H6-H7</f>
        <v>1178</v>
      </c>
      <c r="I8" s="142">
        <f>I3+I4-I5+I6-I7</f>
        <v>1207</v>
      </c>
      <c r="J8" s="143">
        <f t="shared" si="0"/>
        <v>2385</v>
      </c>
      <c r="K8" s="141">
        <f>K3+K4-K5+K6-K7</f>
        <v>1176</v>
      </c>
      <c r="L8" s="142">
        <f>L3+L4-L5+L6-L7</f>
        <v>1204</v>
      </c>
      <c r="M8" s="143">
        <f t="shared" si="1"/>
        <v>2380</v>
      </c>
      <c r="N8" s="141">
        <f>N3+N4-N5+N6-N7</f>
        <v>1173</v>
      </c>
      <c r="O8" s="142">
        <f>O3+O4-O5+O6-O7</f>
        <v>1203</v>
      </c>
      <c r="P8" s="143">
        <f t="shared" si="2"/>
        <v>2376</v>
      </c>
      <c r="Q8" s="141">
        <f>Q3+Q4-Q5+Q6-Q7</f>
        <v>1170</v>
      </c>
      <c r="R8" s="142">
        <f>R3+R4-R5+R6-R7</f>
        <v>1203</v>
      </c>
      <c r="S8" s="143">
        <f t="shared" si="3"/>
        <v>2373</v>
      </c>
      <c r="T8" s="141">
        <f>T3+T4-T5+T6-T7</f>
        <v>1167</v>
      </c>
      <c r="U8" s="142">
        <f>U3+U4-U5+U6-U7</f>
        <v>1201</v>
      </c>
      <c r="V8" s="143">
        <f t="shared" si="4"/>
        <v>2368</v>
      </c>
      <c r="W8" s="141">
        <f>W3+W4-W5+W6-W7</f>
        <v>1167</v>
      </c>
      <c r="X8" s="142">
        <f>X3+X4-X5+X6-X7</f>
        <v>1200</v>
      </c>
      <c r="Y8" s="143">
        <f t="shared" si="5"/>
        <v>2367</v>
      </c>
      <c r="Z8" s="141">
        <f>Z3+Z4-Z5+Z6-Z7</f>
        <v>1167</v>
      </c>
      <c r="AA8" s="142">
        <f>AA3+AA4-AA5+AA6-AA7</f>
        <v>1201</v>
      </c>
      <c r="AB8" s="143">
        <f t="shared" si="6"/>
        <v>2368</v>
      </c>
      <c r="AC8" s="142">
        <f>AC3+AC4-AC5+AC6-AC7</f>
        <v>1167</v>
      </c>
      <c r="AD8" s="142">
        <f>AD3+AD4-AD5+AD6-AD7</f>
        <v>1197</v>
      </c>
      <c r="AE8" s="144">
        <f t="shared" si="7"/>
        <v>2364</v>
      </c>
      <c r="AF8" s="141">
        <f>AF3+AF4-AF5+AF6-AF7</f>
        <v>1168</v>
      </c>
      <c r="AG8" s="142">
        <f>AG3+AG4-AG5+AG6-AG7</f>
        <v>1195</v>
      </c>
      <c r="AH8" s="143">
        <f t="shared" si="8"/>
        <v>2363</v>
      </c>
      <c r="AI8" s="142">
        <f>AI3+AI4-AI5+AI6-AI7</f>
        <v>1168</v>
      </c>
      <c r="AJ8" s="142">
        <f>AJ3+AJ4-AJ5+AJ6-AJ7</f>
        <v>1196</v>
      </c>
      <c r="AK8" s="143">
        <f t="shared" si="9"/>
        <v>2364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1</v>
      </c>
      <c r="C10" s="151">
        <f>C8-C3</f>
        <v>-1</v>
      </c>
      <c r="D10" s="152">
        <f>C10+B10</f>
        <v>0</v>
      </c>
      <c r="E10" s="151">
        <f>E8-E3</f>
        <v>-3</v>
      </c>
      <c r="F10" s="151">
        <f>F8-F3</f>
        <v>-2</v>
      </c>
      <c r="G10" s="153">
        <f>F10+E10</f>
        <v>-5</v>
      </c>
      <c r="H10" s="150">
        <f>H8-H3</f>
        <v>1</v>
      </c>
      <c r="I10" s="151">
        <f>I8-I3</f>
        <v>1</v>
      </c>
      <c r="J10" s="152">
        <f>I10+H10</f>
        <v>2</v>
      </c>
      <c r="K10" s="150">
        <f>K8-K3</f>
        <v>-2</v>
      </c>
      <c r="L10" s="151">
        <f>L8-L3</f>
        <v>-3</v>
      </c>
      <c r="M10" s="152">
        <f>L10+K10</f>
        <v>-5</v>
      </c>
      <c r="N10" s="150">
        <f>N8-N3</f>
        <v>-3</v>
      </c>
      <c r="O10" s="151">
        <f>O8-O3</f>
        <v>-1</v>
      </c>
      <c r="P10" s="152">
        <f>O10+N10</f>
        <v>-4</v>
      </c>
      <c r="Q10" s="150">
        <f>Q8-Q3</f>
        <v>-3</v>
      </c>
      <c r="R10" s="151">
        <f>R8-R3</f>
        <v>0</v>
      </c>
      <c r="S10" s="152">
        <f>R10+Q10</f>
        <v>-3</v>
      </c>
      <c r="T10" s="150">
        <f>T8-T3</f>
        <v>-3</v>
      </c>
      <c r="U10" s="151">
        <f>U8-U3</f>
        <v>-2</v>
      </c>
      <c r="V10" s="152">
        <f>U10+T10</f>
        <v>-5</v>
      </c>
      <c r="W10" s="150">
        <f>W8-W3</f>
        <v>0</v>
      </c>
      <c r="X10" s="151">
        <f>X8-X3</f>
        <v>-1</v>
      </c>
      <c r="Y10" s="152">
        <f>X10+W10</f>
        <v>-1</v>
      </c>
      <c r="Z10" s="150">
        <f>Z8-Z3</f>
        <v>0</v>
      </c>
      <c r="AA10" s="151">
        <f>AA8-AA3</f>
        <v>1</v>
      </c>
      <c r="AB10" s="152">
        <f>AA10+Z10</f>
        <v>1</v>
      </c>
      <c r="AC10" s="151">
        <f>AC8-AC3</f>
        <v>0</v>
      </c>
      <c r="AD10" s="151">
        <f>AD8-AD3</f>
        <v>-4</v>
      </c>
      <c r="AE10" s="153">
        <f>AD10+AC10</f>
        <v>-4</v>
      </c>
      <c r="AF10" s="150">
        <f>AF8-AF3</f>
        <v>1</v>
      </c>
      <c r="AG10" s="151">
        <f>AG8-AG3</f>
        <v>-2</v>
      </c>
      <c r="AH10" s="152">
        <f>AG10+AF10</f>
        <v>-1</v>
      </c>
      <c r="AI10" s="151">
        <f>AI8-AI3</f>
        <v>0</v>
      </c>
      <c r="AJ10" s="151">
        <f>AJ8-AJ3</f>
        <v>1</v>
      </c>
      <c r="AK10" s="152">
        <f>AJ10+AI10</f>
        <v>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1.023728813559322</v>
      </c>
      <c r="D12" s="158"/>
      <c r="E12" s="157">
        <f>1</f>
        <v>1</v>
      </c>
      <c r="F12" s="157">
        <f>F8/E8</f>
        <v>1.0246389124893798</v>
      </c>
      <c r="G12" s="159"/>
      <c r="H12" s="156">
        <f>1</f>
        <v>1</v>
      </c>
      <c r="I12" s="157">
        <f>I8/H8</f>
        <v>1.0246179966044142</v>
      </c>
      <c r="J12" s="158"/>
      <c r="K12" s="156">
        <f>1</f>
        <v>1</v>
      </c>
      <c r="L12" s="157">
        <f>L8/K8</f>
        <v>1.0238095238095237</v>
      </c>
      <c r="M12" s="158"/>
      <c r="N12" s="156">
        <f>1</f>
        <v>1</v>
      </c>
      <c r="O12" s="157">
        <f>O8/N8</f>
        <v>1.0255754475703325</v>
      </c>
      <c r="P12" s="158"/>
      <c r="Q12" s="156">
        <f>1</f>
        <v>1</v>
      </c>
      <c r="R12" s="157">
        <f>R8/Q8</f>
        <v>1.028205128205128</v>
      </c>
      <c r="S12" s="158"/>
      <c r="T12" s="156">
        <f>1</f>
        <v>1</v>
      </c>
      <c r="U12" s="157">
        <f>U8/T8</f>
        <v>1.0291345329905741</v>
      </c>
      <c r="V12" s="158"/>
      <c r="W12" s="156">
        <f>1</f>
        <v>1</v>
      </c>
      <c r="X12" s="157">
        <f>X8/W8</f>
        <v>1.0282776349614395</v>
      </c>
      <c r="Y12" s="158"/>
      <c r="Z12" s="156">
        <f>1</f>
        <v>1</v>
      </c>
      <c r="AA12" s="157">
        <f>AA8/Z8</f>
        <v>1.0291345329905741</v>
      </c>
      <c r="AB12" s="158"/>
      <c r="AC12" s="157">
        <f>1</f>
        <v>1</v>
      </c>
      <c r="AD12" s="157">
        <f>AD8/AC8</f>
        <v>1.025706940874036</v>
      </c>
      <c r="AE12" s="159"/>
      <c r="AF12" s="156">
        <f>1</f>
        <v>1</v>
      </c>
      <c r="AG12" s="157">
        <f>AG8/AF8</f>
        <v>1.0231164383561644</v>
      </c>
      <c r="AH12" s="158"/>
      <c r="AI12" s="157">
        <f>1</f>
        <v>1</v>
      </c>
      <c r="AJ12" s="157">
        <f>AJ8/AI8</f>
        <v>1.023972602739726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0.997457627118644</v>
      </c>
      <c r="F14" s="167">
        <f t="shared" si="10"/>
        <v>0.9983443708609272</v>
      </c>
      <c r="G14" s="168">
        <f t="shared" si="10"/>
        <v>0.9979061976549414</v>
      </c>
      <c r="H14" s="169">
        <f t="shared" si="10"/>
        <v>1.0008496176720476</v>
      </c>
      <c r="I14" s="167">
        <f t="shared" si="10"/>
        <v>1.0008291873963515</v>
      </c>
      <c r="J14" s="170">
        <f t="shared" si="10"/>
        <v>1.0008392782207303</v>
      </c>
      <c r="K14" s="169">
        <f t="shared" si="10"/>
        <v>0.99830220713073</v>
      </c>
      <c r="L14" s="167">
        <f t="shared" si="10"/>
        <v>0.9975144987572494</v>
      </c>
      <c r="M14" s="170">
        <f t="shared" si="10"/>
        <v>0.9979035639412998</v>
      </c>
      <c r="N14" s="169">
        <f t="shared" si="10"/>
        <v>0.9974489795918368</v>
      </c>
      <c r="O14" s="167">
        <f t="shared" si="10"/>
        <v>0.9991694352159468</v>
      </c>
      <c r="P14" s="170">
        <f t="shared" si="10"/>
        <v>0.9983193277310924</v>
      </c>
      <c r="Q14" s="169">
        <f t="shared" si="10"/>
        <v>0.9974424552429667</v>
      </c>
      <c r="R14" s="167">
        <f t="shared" si="10"/>
        <v>1</v>
      </c>
      <c r="S14" s="170">
        <f t="shared" si="10"/>
        <v>0.9987373737373737</v>
      </c>
      <c r="T14" s="169">
        <f t="shared" si="10"/>
        <v>0.9974358974358974</v>
      </c>
      <c r="U14" s="167">
        <f t="shared" si="10"/>
        <v>0.99833748960931</v>
      </c>
      <c r="V14" s="170">
        <f t="shared" si="10"/>
        <v>0.9978929624947324</v>
      </c>
      <c r="W14" s="169">
        <f t="shared" si="10"/>
        <v>1</v>
      </c>
      <c r="X14" s="167">
        <f t="shared" si="10"/>
        <v>0.9991673605328892</v>
      </c>
      <c r="Y14" s="170">
        <f t="shared" si="10"/>
        <v>0.9995777027027027</v>
      </c>
      <c r="Z14" s="169">
        <f t="shared" si="10"/>
        <v>1</v>
      </c>
      <c r="AA14" s="167">
        <f t="shared" si="10"/>
        <v>1.0008333333333332</v>
      </c>
      <c r="AB14" s="170">
        <f t="shared" si="10"/>
        <v>1.0004224757076468</v>
      </c>
      <c r="AC14" s="167">
        <f t="shared" si="10"/>
        <v>1</v>
      </c>
      <c r="AD14" s="167">
        <f t="shared" si="10"/>
        <v>0.9966694421315571</v>
      </c>
      <c r="AE14" s="168">
        <f t="shared" si="10"/>
        <v>0.9983108108108109</v>
      </c>
      <c r="AF14" s="169">
        <f t="shared" si="10"/>
        <v>1.0008568980291346</v>
      </c>
      <c r="AG14" s="167">
        <f t="shared" si="10"/>
        <v>0.9983291562238931</v>
      </c>
      <c r="AH14" s="170">
        <f t="shared" si="10"/>
        <v>0.9995769881556683</v>
      </c>
      <c r="AI14" s="167">
        <f t="shared" si="10"/>
        <v>1</v>
      </c>
      <c r="AJ14" s="167">
        <f t="shared" si="10"/>
        <v>1.000836820083682</v>
      </c>
      <c r="AK14" s="170">
        <f t="shared" si="10"/>
        <v>1.0004231908590775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38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16</v>
      </c>
      <c r="F18" s="176">
        <f t="shared" si="11"/>
        <v>5</v>
      </c>
      <c r="G18" s="177">
        <f>SUM(E18:F18)</f>
        <v>21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16</v>
      </c>
      <c r="F19" s="176">
        <f t="shared" si="11"/>
        <v>17</v>
      </c>
      <c r="G19" s="177">
        <f>SUM(E19:F19)</f>
        <v>33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2</v>
      </c>
      <c r="F20" s="176">
        <f t="shared" si="11"/>
        <v>11</v>
      </c>
      <c r="G20" s="177">
        <f>SUM(F20+E20)</f>
        <v>13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13</v>
      </c>
      <c r="F21" s="178">
        <f t="shared" si="11"/>
        <v>12</v>
      </c>
      <c r="G21" s="179">
        <f>SUM(E21:F21)</f>
        <v>25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1180</v>
      </c>
      <c r="C29" s="189">
        <f>C8</f>
        <v>1208</v>
      </c>
      <c r="D29" s="190">
        <f>D8</f>
        <v>2388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1177</v>
      </c>
      <c r="C30" s="189">
        <f>F8</f>
        <v>1206</v>
      </c>
      <c r="D30" s="190">
        <f>G8</f>
        <v>2383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1178</v>
      </c>
      <c r="C31" s="189">
        <f>I8</f>
        <v>1207</v>
      </c>
      <c r="D31" s="190">
        <f aca="true" t="shared" si="12" ref="D31:D40">B31+C31</f>
        <v>2385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1176</v>
      </c>
      <c r="C32" s="189">
        <f>L8</f>
        <v>1204</v>
      </c>
      <c r="D32" s="190">
        <f t="shared" si="12"/>
        <v>2380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1173</v>
      </c>
      <c r="C33" s="189">
        <f>O8</f>
        <v>1203</v>
      </c>
      <c r="D33" s="190">
        <f t="shared" si="12"/>
        <v>2376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1170</v>
      </c>
      <c r="C34" s="189">
        <f>R8</f>
        <v>1203</v>
      </c>
      <c r="D34" s="190">
        <f t="shared" si="12"/>
        <v>2373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1167</v>
      </c>
      <c r="C35" s="189">
        <f>U8</f>
        <v>1201</v>
      </c>
      <c r="D35" s="190">
        <f t="shared" si="12"/>
        <v>2368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1167</v>
      </c>
      <c r="C36" s="189">
        <f>X8</f>
        <v>1200</v>
      </c>
      <c r="D36" s="190">
        <f t="shared" si="12"/>
        <v>2367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1167</v>
      </c>
      <c r="C37" s="189">
        <f>AA8</f>
        <v>1201</v>
      </c>
      <c r="D37" s="190">
        <f t="shared" si="12"/>
        <v>2368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1167</v>
      </c>
      <c r="C38" s="189">
        <f>AD8</f>
        <v>1197</v>
      </c>
      <c r="D38" s="190">
        <f t="shared" si="12"/>
        <v>2364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1168</v>
      </c>
      <c r="C39" s="189">
        <f>AG8</f>
        <v>1195</v>
      </c>
      <c r="D39" s="190">
        <f t="shared" si="12"/>
        <v>2363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1168</v>
      </c>
      <c r="C40" s="193">
        <f>AJ8</f>
        <v>1196</v>
      </c>
      <c r="D40" s="194">
        <f t="shared" si="12"/>
        <v>2364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</mergeCells>
  <printOptions/>
  <pageMargins left="0.5905511811023623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4" max="42" man="1"/>
    <brk id="19" max="42" man="1"/>
    <brk id="34" max="42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X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G19" sqref="AG19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2009'!AI8)</f>
        <v>1168</v>
      </c>
      <c r="C3" s="129">
        <f>SUM('pohyb obyv 2009'!AJ8)</f>
        <v>1196</v>
      </c>
      <c r="D3" s="130">
        <f>SUM(B3:C3)</f>
        <v>2364</v>
      </c>
      <c r="E3" s="131">
        <f>B8</f>
        <v>1168</v>
      </c>
      <c r="F3" s="131">
        <f>C8</f>
        <v>1192</v>
      </c>
      <c r="G3" s="132">
        <f>E3+F3</f>
        <v>2360</v>
      </c>
      <c r="H3" s="133">
        <f>E8</f>
        <v>1167</v>
      </c>
      <c r="I3" s="131">
        <f>F8</f>
        <v>1193</v>
      </c>
      <c r="J3" s="130">
        <f aca="true" t="shared" si="0" ref="J3:J8">H3+I3</f>
        <v>2360</v>
      </c>
      <c r="K3" s="133">
        <f>H8</f>
        <v>1170</v>
      </c>
      <c r="L3" s="131">
        <f>I8</f>
        <v>1189</v>
      </c>
      <c r="M3" s="130">
        <f aca="true" t="shared" si="1" ref="M3:M8">K3+L3</f>
        <v>2359</v>
      </c>
      <c r="N3" s="133">
        <f>K8</f>
        <v>1172</v>
      </c>
      <c r="O3" s="131">
        <f>L8</f>
        <v>1187</v>
      </c>
      <c r="P3" s="130">
        <f aca="true" t="shared" si="2" ref="P3:P8">N3+O3</f>
        <v>2359</v>
      </c>
      <c r="Q3" s="133">
        <f>N8</f>
        <v>1169</v>
      </c>
      <c r="R3" s="131">
        <f>O8</f>
        <v>1187</v>
      </c>
      <c r="S3" s="130">
        <f aca="true" t="shared" si="3" ref="S3:S8">Q3+R3</f>
        <v>2356</v>
      </c>
      <c r="T3" s="133">
        <f>Q8</f>
        <v>1167</v>
      </c>
      <c r="U3" s="131">
        <f>R8</f>
        <v>1188</v>
      </c>
      <c r="V3" s="130">
        <f aca="true" t="shared" si="4" ref="V3:V8">T3+U3</f>
        <v>2355</v>
      </c>
      <c r="W3" s="133">
        <f>T8</f>
        <v>1168</v>
      </c>
      <c r="X3" s="131">
        <f>U8</f>
        <v>1189</v>
      </c>
      <c r="Y3" s="130">
        <f aca="true" t="shared" si="5" ref="Y3:Y8">W3+X3</f>
        <v>2357</v>
      </c>
      <c r="Z3" s="133">
        <f>W8</f>
        <v>1168</v>
      </c>
      <c r="AA3" s="131">
        <f>X8</f>
        <v>1186</v>
      </c>
      <c r="AB3" s="130">
        <f aca="true" t="shared" si="6" ref="AB3:AB8">Z3+AA3</f>
        <v>2354</v>
      </c>
      <c r="AC3" s="131">
        <f>Z8</f>
        <v>1167</v>
      </c>
      <c r="AD3" s="131">
        <f>AA8</f>
        <v>1179</v>
      </c>
      <c r="AE3" s="132">
        <f aca="true" t="shared" si="7" ref="AE3:AE8">AC3+AD3</f>
        <v>2346</v>
      </c>
      <c r="AF3" s="133">
        <f>AC8</f>
        <v>1168</v>
      </c>
      <c r="AG3" s="131">
        <f>AD8</f>
        <v>1178</v>
      </c>
      <c r="AH3" s="130">
        <f aca="true" t="shared" si="8" ref="AH3:AH8">AF3+AG3</f>
        <v>2346</v>
      </c>
      <c r="AI3" s="131">
        <f>AF8</f>
        <v>1167</v>
      </c>
      <c r="AJ3" s="131">
        <f>AG8</f>
        <v>1176</v>
      </c>
      <c r="AK3" s="130">
        <f aca="true" t="shared" si="9" ref="AK3:AK8">AI3+AJ3</f>
        <v>2343</v>
      </c>
    </row>
    <row r="4" spans="1:37" ht="12.75">
      <c r="A4" s="135" t="s">
        <v>11</v>
      </c>
      <c r="B4" s="136">
        <v>0</v>
      </c>
      <c r="C4" s="137">
        <v>0</v>
      </c>
      <c r="D4" s="138">
        <f>B4+C4</f>
        <v>0</v>
      </c>
      <c r="E4" s="137">
        <v>0</v>
      </c>
      <c r="F4" s="137">
        <v>2</v>
      </c>
      <c r="G4" s="139">
        <f>E4+F4</f>
        <v>2</v>
      </c>
      <c r="H4" s="136">
        <v>4</v>
      </c>
      <c r="I4" s="137">
        <v>0</v>
      </c>
      <c r="J4" s="138">
        <f t="shared" si="0"/>
        <v>4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0</v>
      </c>
      <c r="P4" s="138">
        <f t="shared" si="2"/>
        <v>0</v>
      </c>
      <c r="Q4" s="136">
        <v>1</v>
      </c>
      <c r="R4" s="137">
        <v>1</v>
      </c>
      <c r="S4" s="138">
        <f t="shared" si="3"/>
        <v>2</v>
      </c>
      <c r="T4" s="136">
        <v>2</v>
      </c>
      <c r="U4" s="137">
        <v>0</v>
      </c>
      <c r="V4" s="138">
        <f t="shared" si="4"/>
        <v>2</v>
      </c>
      <c r="W4" s="136">
        <v>1</v>
      </c>
      <c r="X4" s="137">
        <v>1</v>
      </c>
      <c r="Y4" s="138">
        <f t="shared" si="5"/>
        <v>2</v>
      </c>
      <c r="Z4" s="136">
        <v>2</v>
      </c>
      <c r="AA4" s="137">
        <v>0</v>
      </c>
      <c r="AB4" s="138">
        <f t="shared" si="6"/>
        <v>2</v>
      </c>
      <c r="AC4" s="137">
        <v>0</v>
      </c>
      <c r="AD4" s="137">
        <v>0</v>
      </c>
      <c r="AE4" s="139">
        <f t="shared" si="7"/>
        <v>0</v>
      </c>
      <c r="AF4" s="136">
        <v>0</v>
      </c>
      <c r="AG4" s="137">
        <v>0</v>
      </c>
      <c r="AH4" s="138">
        <f t="shared" si="8"/>
        <v>0</v>
      </c>
      <c r="AI4" s="137">
        <v>1</v>
      </c>
      <c r="AJ4" s="137">
        <v>0</v>
      </c>
      <c r="AK4" s="138">
        <f t="shared" si="9"/>
        <v>1</v>
      </c>
    </row>
    <row r="5" spans="1:37" ht="12.75">
      <c r="A5" s="135" t="s">
        <v>12</v>
      </c>
      <c r="B5" s="136">
        <v>0</v>
      </c>
      <c r="C5" s="137">
        <v>2</v>
      </c>
      <c r="D5" s="138">
        <f>B5+C5</f>
        <v>2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4</v>
      </c>
      <c r="J5" s="138">
        <f t="shared" si="0"/>
        <v>5</v>
      </c>
      <c r="K5" s="136">
        <v>0</v>
      </c>
      <c r="L5" s="137">
        <v>0</v>
      </c>
      <c r="M5" s="138">
        <f t="shared" si="1"/>
        <v>0</v>
      </c>
      <c r="N5" s="136">
        <v>2</v>
      </c>
      <c r="O5" s="137">
        <v>1</v>
      </c>
      <c r="P5" s="138">
        <f t="shared" si="2"/>
        <v>3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0</v>
      </c>
      <c r="V5" s="138">
        <f t="shared" si="4"/>
        <v>0</v>
      </c>
      <c r="W5" s="136">
        <v>1</v>
      </c>
      <c r="X5" s="137">
        <v>3</v>
      </c>
      <c r="Y5" s="138">
        <f t="shared" si="5"/>
        <v>4</v>
      </c>
      <c r="Z5" s="136">
        <v>0</v>
      </c>
      <c r="AA5" s="137">
        <v>2</v>
      </c>
      <c r="AB5" s="138">
        <f t="shared" si="6"/>
        <v>2</v>
      </c>
      <c r="AC5" s="137">
        <v>1</v>
      </c>
      <c r="AD5" s="137">
        <v>1</v>
      </c>
      <c r="AE5" s="139">
        <f t="shared" si="7"/>
        <v>2</v>
      </c>
      <c r="AF5" s="136">
        <v>0</v>
      </c>
      <c r="AG5" s="137">
        <v>0</v>
      </c>
      <c r="AH5" s="138">
        <f t="shared" si="8"/>
        <v>0</v>
      </c>
      <c r="AI5" s="137">
        <v>2</v>
      </c>
      <c r="AJ5" s="137">
        <v>1</v>
      </c>
      <c r="AK5" s="138">
        <f t="shared" si="9"/>
        <v>3</v>
      </c>
    </row>
    <row r="6" spans="1:37" ht="12.75">
      <c r="A6" s="135" t="s">
        <v>13</v>
      </c>
      <c r="B6" s="136">
        <v>1</v>
      </c>
      <c r="C6" s="137">
        <v>0</v>
      </c>
      <c r="D6" s="138">
        <f>B6+C6</f>
        <v>1</v>
      </c>
      <c r="E6" s="137">
        <v>0</v>
      </c>
      <c r="F6" s="137">
        <v>0</v>
      </c>
      <c r="G6" s="139">
        <f>E6+F6</f>
        <v>0</v>
      </c>
      <c r="H6" s="136">
        <v>0</v>
      </c>
      <c r="I6" s="137">
        <v>1</v>
      </c>
      <c r="J6" s="138">
        <f t="shared" si="0"/>
        <v>1</v>
      </c>
      <c r="K6" s="136">
        <v>1</v>
      </c>
      <c r="L6" s="137">
        <v>1</v>
      </c>
      <c r="M6" s="138">
        <f t="shared" si="1"/>
        <v>2</v>
      </c>
      <c r="N6" s="136">
        <v>1</v>
      </c>
      <c r="O6" s="137">
        <v>3</v>
      </c>
      <c r="P6" s="138">
        <f t="shared" si="2"/>
        <v>4</v>
      </c>
      <c r="Q6" s="136">
        <v>0</v>
      </c>
      <c r="R6" s="137">
        <v>1</v>
      </c>
      <c r="S6" s="138">
        <f t="shared" si="3"/>
        <v>1</v>
      </c>
      <c r="T6" s="136">
        <v>1</v>
      </c>
      <c r="U6" s="137">
        <v>2</v>
      </c>
      <c r="V6" s="138">
        <f t="shared" si="4"/>
        <v>3</v>
      </c>
      <c r="W6" s="136">
        <v>2</v>
      </c>
      <c r="X6" s="137">
        <v>3</v>
      </c>
      <c r="Y6" s="138">
        <f t="shared" si="5"/>
        <v>5</v>
      </c>
      <c r="Z6" s="136">
        <v>1</v>
      </c>
      <c r="AA6" s="137">
        <v>2</v>
      </c>
      <c r="AB6" s="138">
        <f t="shared" si="6"/>
        <v>3</v>
      </c>
      <c r="AC6" s="137">
        <v>2</v>
      </c>
      <c r="AD6" s="137">
        <v>1</v>
      </c>
      <c r="AE6" s="139">
        <f t="shared" si="7"/>
        <v>3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3</v>
      </c>
      <c r="AK6" s="138">
        <f t="shared" si="9"/>
        <v>4</v>
      </c>
    </row>
    <row r="7" spans="1:37" ht="12.75">
      <c r="A7" s="135" t="s">
        <v>14</v>
      </c>
      <c r="B7" s="136">
        <v>1</v>
      </c>
      <c r="C7" s="137">
        <v>2</v>
      </c>
      <c r="D7" s="138">
        <f>B7+C7</f>
        <v>3</v>
      </c>
      <c r="E7" s="137">
        <v>0</v>
      </c>
      <c r="F7" s="137">
        <v>0</v>
      </c>
      <c r="G7" s="139">
        <f>F7+E7</f>
        <v>0</v>
      </c>
      <c r="H7" s="136">
        <v>0</v>
      </c>
      <c r="I7" s="137">
        <v>1</v>
      </c>
      <c r="J7" s="138">
        <f t="shared" si="0"/>
        <v>1</v>
      </c>
      <c r="K7" s="136">
        <v>0</v>
      </c>
      <c r="L7" s="137">
        <v>3</v>
      </c>
      <c r="M7" s="138">
        <f t="shared" si="1"/>
        <v>3</v>
      </c>
      <c r="N7" s="136">
        <v>2</v>
      </c>
      <c r="O7" s="137">
        <v>2</v>
      </c>
      <c r="P7" s="138">
        <f t="shared" si="2"/>
        <v>4</v>
      </c>
      <c r="Q7" s="136">
        <v>2</v>
      </c>
      <c r="R7" s="137">
        <v>1</v>
      </c>
      <c r="S7" s="138">
        <f t="shared" si="3"/>
        <v>3</v>
      </c>
      <c r="T7" s="136">
        <v>2</v>
      </c>
      <c r="U7" s="137">
        <v>1</v>
      </c>
      <c r="V7" s="138">
        <f t="shared" si="4"/>
        <v>3</v>
      </c>
      <c r="W7" s="136">
        <v>2</v>
      </c>
      <c r="X7" s="137">
        <v>4</v>
      </c>
      <c r="Y7" s="138">
        <f t="shared" si="5"/>
        <v>6</v>
      </c>
      <c r="Z7" s="136">
        <v>4</v>
      </c>
      <c r="AA7" s="137">
        <v>7</v>
      </c>
      <c r="AB7" s="138">
        <f t="shared" si="6"/>
        <v>11</v>
      </c>
      <c r="AC7" s="137">
        <v>0</v>
      </c>
      <c r="AD7" s="137">
        <v>1</v>
      </c>
      <c r="AE7" s="139">
        <f t="shared" si="7"/>
        <v>1</v>
      </c>
      <c r="AF7" s="136">
        <v>1</v>
      </c>
      <c r="AG7" s="137">
        <v>2</v>
      </c>
      <c r="AH7" s="138">
        <f t="shared" si="8"/>
        <v>3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1168</v>
      </c>
      <c r="C8" s="142">
        <f>C3+C4-C5+C6-C7</f>
        <v>1192</v>
      </c>
      <c r="D8" s="143">
        <f>B8+C8</f>
        <v>2360</v>
      </c>
      <c r="E8" s="142">
        <f>E3+E4-E5+E6-E7</f>
        <v>1167</v>
      </c>
      <c r="F8" s="142">
        <f>F3+F4-F5+F6-F7</f>
        <v>1193</v>
      </c>
      <c r="G8" s="144">
        <f>E8+F8</f>
        <v>2360</v>
      </c>
      <c r="H8" s="141">
        <f>H3+H4-H5+H6-H7</f>
        <v>1170</v>
      </c>
      <c r="I8" s="142">
        <f>I3+I4-I5+I6-I7</f>
        <v>1189</v>
      </c>
      <c r="J8" s="143">
        <f t="shared" si="0"/>
        <v>2359</v>
      </c>
      <c r="K8" s="141">
        <f>K3+K4-K5+K6-K7</f>
        <v>1172</v>
      </c>
      <c r="L8" s="142">
        <f>L3+L4-L5+L6-L7</f>
        <v>1187</v>
      </c>
      <c r="M8" s="143">
        <f t="shared" si="1"/>
        <v>2359</v>
      </c>
      <c r="N8" s="141">
        <f>N3+N4-N5+N6-N7</f>
        <v>1169</v>
      </c>
      <c r="O8" s="142">
        <f>O3+O4-O5+O6-O7</f>
        <v>1187</v>
      </c>
      <c r="P8" s="143">
        <f t="shared" si="2"/>
        <v>2356</v>
      </c>
      <c r="Q8" s="141">
        <f>Q3+Q4-Q5+Q6-Q7</f>
        <v>1167</v>
      </c>
      <c r="R8" s="142">
        <f>R3+R4-R5+R6-R7</f>
        <v>1188</v>
      </c>
      <c r="S8" s="143">
        <f t="shared" si="3"/>
        <v>2355</v>
      </c>
      <c r="T8" s="141">
        <f>T3+T4-T5+T6-T7</f>
        <v>1168</v>
      </c>
      <c r="U8" s="142">
        <f>U3+U4-U5+U6-U7</f>
        <v>1189</v>
      </c>
      <c r="V8" s="143">
        <f t="shared" si="4"/>
        <v>2357</v>
      </c>
      <c r="W8" s="141">
        <f>W3+W4-W5+W6-W7</f>
        <v>1168</v>
      </c>
      <c r="X8" s="142">
        <f>X3+X4-X5+X6-X7</f>
        <v>1186</v>
      </c>
      <c r="Y8" s="143">
        <f t="shared" si="5"/>
        <v>2354</v>
      </c>
      <c r="Z8" s="141">
        <f>Z3+Z4-Z5+Z6-Z7</f>
        <v>1167</v>
      </c>
      <c r="AA8" s="142">
        <f>AA3+AA4-AA5+AA6-AA7</f>
        <v>1179</v>
      </c>
      <c r="AB8" s="143">
        <f t="shared" si="6"/>
        <v>2346</v>
      </c>
      <c r="AC8" s="142">
        <f>AC3+AC4-AC5+AC6-AC7</f>
        <v>1168</v>
      </c>
      <c r="AD8" s="142">
        <f>AD3+AD4-AD5+AD6-AD7</f>
        <v>1178</v>
      </c>
      <c r="AE8" s="144">
        <f t="shared" si="7"/>
        <v>2346</v>
      </c>
      <c r="AF8" s="141">
        <f>AF3+AF4-AF5+AF6-AF7</f>
        <v>1167</v>
      </c>
      <c r="AG8" s="142">
        <f>AG3+AG4-AG5+AG6-AG7</f>
        <v>1176</v>
      </c>
      <c r="AH8" s="143">
        <f t="shared" si="8"/>
        <v>2343</v>
      </c>
      <c r="AI8" s="142">
        <f>AI3+AI4-AI5+AI6-AI7</f>
        <v>1165</v>
      </c>
      <c r="AJ8" s="142">
        <f>AJ3+AJ4-AJ5+AJ6-AJ7</f>
        <v>1177</v>
      </c>
      <c r="AK8" s="143">
        <f t="shared" si="9"/>
        <v>2342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-4</v>
      </c>
      <c r="D10" s="152">
        <f>C10+B10</f>
        <v>-4</v>
      </c>
      <c r="E10" s="151">
        <f>E8-E3</f>
        <v>-1</v>
      </c>
      <c r="F10" s="151">
        <f>F8-F3</f>
        <v>1</v>
      </c>
      <c r="G10" s="153">
        <f>F10+E10</f>
        <v>0</v>
      </c>
      <c r="H10" s="150">
        <f>H8-H3</f>
        <v>3</v>
      </c>
      <c r="I10" s="151">
        <f>I8-I3</f>
        <v>-4</v>
      </c>
      <c r="J10" s="152">
        <f>I10+H10</f>
        <v>-1</v>
      </c>
      <c r="K10" s="150">
        <f>K8-K3</f>
        <v>2</v>
      </c>
      <c r="L10" s="151">
        <f>L8-L3</f>
        <v>-2</v>
      </c>
      <c r="M10" s="152">
        <f>L10+K10</f>
        <v>0</v>
      </c>
      <c r="N10" s="150">
        <f>N8-N3</f>
        <v>-3</v>
      </c>
      <c r="O10" s="151">
        <f>O8-O3</f>
        <v>0</v>
      </c>
      <c r="P10" s="152">
        <f>O10+N10</f>
        <v>-3</v>
      </c>
      <c r="Q10" s="150">
        <f>Q8-Q3</f>
        <v>-2</v>
      </c>
      <c r="R10" s="151">
        <f>R8-R3</f>
        <v>1</v>
      </c>
      <c r="S10" s="152">
        <f>R10+Q10</f>
        <v>-1</v>
      </c>
      <c r="T10" s="150">
        <f>T8-T3</f>
        <v>1</v>
      </c>
      <c r="U10" s="151">
        <f>U8-U3</f>
        <v>1</v>
      </c>
      <c r="V10" s="152">
        <f>U10+T10</f>
        <v>2</v>
      </c>
      <c r="W10" s="150">
        <f>W8-W3</f>
        <v>0</v>
      </c>
      <c r="X10" s="151">
        <f>X8-X3</f>
        <v>-3</v>
      </c>
      <c r="Y10" s="152">
        <f>X10+W10</f>
        <v>-3</v>
      </c>
      <c r="Z10" s="150">
        <f>Z8-Z3</f>
        <v>-1</v>
      </c>
      <c r="AA10" s="151">
        <f>AA8-AA3</f>
        <v>-7</v>
      </c>
      <c r="AB10" s="152">
        <f>AA10+Z10</f>
        <v>-8</v>
      </c>
      <c r="AC10" s="151">
        <f>AC8-AC3</f>
        <v>1</v>
      </c>
      <c r="AD10" s="151">
        <f>AD8-AD3</f>
        <v>-1</v>
      </c>
      <c r="AE10" s="153">
        <f>AD10+AC10</f>
        <v>0</v>
      </c>
      <c r="AF10" s="150">
        <f>AF8-AF3</f>
        <v>-1</v>
      </c>
      <c r="AG10" s="151">
        <f>AG8-AG3</f>
        <v>-2</v>
      </c>
      <c r="AH10" s="152">
        <f>AG10+AF10</f>
        <v>-3</v>
      </c>
      <c r="AI10" s="151">
        <f>AI8-AI3</f>
        <v>-2</v>
      </c>
      <c r="AJ10" s="151">
        <f>AJ8-AJ3</f>
        <v>1</v>
      </c>
      <c r="AK10" s="152">
        <f>AJ10+AI10</f>
        <v>-1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1.0205479452054795</v>
      </c>
      <c r="D12" s="158"/>
      <c r="E12" s="157">
        <f>1</f>
        <v>1</v>
      </c>
      <c r="F12" s="157">
        <f>F8/E8</f>
        <v>1.022279348757498</v>
      </c>
      <c r="G12" s="159"/>
      <c r="H12" s="156">
        <f>1</f>
        <v>1</v>
      </c>
      <c r="I12" s="157">
        <f>I8/H8</f>
        <v>1.0162393162393162</v>
      </c>
      <c r="J12" s="158"/>
      <c r="K12" s="156">
        <f>1</f>
        <v>1</v>
      </c>
      <c r="L12" s="157">
        <f>L8/K8</f>
        <v>1.0127986348122866</v>
      </c>
      <c r="M12" s="158"/>
      <c r="N12" s="156">
        <f>1</f>
        <v>1</v>
      </c>
      <c r="O12" s="157">
        <f>O8/N8</f>
        <v>1.0153977758768178</v>
      </c>
      <c r="P12" s="158"/>
      <c r="Q12" s="156">
        <f>1</f>
        <v>1</v>
      </c>
      <c r="R12" s="157">
        <f>R8/Q8</f>
        <v>1.0179948586118253</v>
      </c>
      <c r="S12" s="158"/>
      <c r="T12" s="156">
        <f>1</f>
        <v>1</v>
      </c>
      <c r="U12" s="157">
        <f>U8/T8</f>
        <v>1.0179794520547945</v>
      </c>
      <c r="V12" s="158"/>
      <c r="W12" s="156">
        <f>1</f>
        <v>1</v>
      </c>
      <c r="X12" s="157">
        <f>X8/W8</f>
        <v>1.0154109589041096</v>
      </c>
      <c r="Y12" s="158"/>
      <c r="Z12" s="156">
        <f>1</f>
        <v>1</v>
      </c>
      <c r="AA12" s="157">
        <f>AA8/Z8</f>
        <v>1.0102827763496145</v>
      </c>
      <c r="AB12" s="158"/>
      <c r="AC12" s="157">
        <f>1</f>
        <v>1</v>
      </c>
      <c r="AD12" s="157">
        <f>AD8/AC8</f>
        <v>1.0085616438356164</v>
      </c>
      <c r="AE12" s="159"/>
      <c r="AF12" s="156">
        <f>1</f>
        <v>1</v>
      </c>
      <c r="AG12" s="157">
        <f>AG8/AF8</f>
        <v>1.0077120822622108</v>
      </c>
      <c r="AH12" s="158"/>
      <c r="AI12" s="157">
        <f>1</f>
        <v>1</v>
      </c>
      <c r="AJ12" s="157">
        <f>AJ8/AI8</f>
        <v>1.0103004291845494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0.9991438356164384</v>
      </c>
      <c r="F14" s="167">
        <f t="shared" si="10"/>
        <v>1.0008389261744965</v>
      </c>
      <c r="G14" s="168">
        <f t="shared" si="10"/>
        <v>1</v>
      </c>
      <c r="H14" s="169">
        <f t="shared" si="10"/>
        <v>1.0025706940874035</v>
      </c>
      <c r="I14" s="167">
        <f t="shared" si="10"/>
        <v>0.9966471081307627</v>
      </c>
      <c r="J14" s="170">
        <f t="shared" si="10"/>
        <v>0.9995762711864407</v>
      </c>
      <c r="K14" s="169">
        <f t="shared" si="10"/>
        <v>1.0017094017094017</v>
      </c>
      <c r="L14" s="167">
        <f t="shared" si="10"/>
        <v>0.9983179142136249</v>
      </c>
      <c r="M14" s="170">
        <f t="shared" si="10"/>
        <v>1</v>
      </c>
      <c r="N14" s="169">
        <f t="shared" si="10"/>
        <v>0.9974402730375427</v>
      </c>
      <c r="O14" s="167">
        <f t="shared" si="10"/>
        <v>1</v>
      </c>
      <c r="P14" s="170">
        <f t="shared" si="10"/>
        <v>0.9987282746926663</v>
      </c>
      <c r="Q14" s="169">
        <f t="shared" si="10"/>
        <v>0.998289136013687</v>
      </c>
      <c r="R14" s="167">
        <f t="shared" si="10"/>
        <v>1.0008424599831507</v>
      </c>
      <c r="S14" s="170">
        <f t="shared" si="10"/>
        <v>0.9995755517826825</v>
      </c>
      <c r="T14" s="169">
        <f t="shared" si="10"/>
        <v>1.0008568980291346</v>
      </c>
      <c r="U14" s="167">
        <f t="shared" si="10"/>
        <v>1.0008417508417509</v>
      </c>
      <c r="V14" s="170">
        <f t="shared" si="10"/>
        <v>1.0008492569002123</v>
      </c>
      <c r="W14" s="169">
        <f t="shared" si="10"/>
        <v>1</v>
      </c>
      <c r="X14" s="167">
        <f t="shared" si="10"/>
        <v>0.9974768713204374</v>
      </c>
      <c r="Y14" s="170">
        <f t="shared" si="10"/>
        <v>0.9987271955876114</v>
      </c>
      <c r="Z14" s="169">
        <f t="shared" si="10"/>
        <v>0.9991438356164384</v>
      </c>
      <c r="AA14" s="167">
        <f t="shared" si="10"/>
        <v>0.9940978077571669</v>
      </c>
      <c r="AB14" s="170">
        <f t="shared" si="10"/>
        <v>0.9966015293118097</v>
      </c>
      <c r="AC14" s="167">
        <f t="shared" si="10"/>
        <v>1.0008568980291346</v>
      </c>
      <c r="AD14" s="167">
        <f t="shared" si="10"/>
        <v>0.9991518235793045</v>
      </c>
      <c r="AE14" s="168">
        <f t="shared" si="10"/>
        <v>1</v>
      </c>
      <c r="AF14" s="169">
        <f t="shared" si="10"/>
        <v>0.9991438356164384</v>
      </c>
      <c r="AG14" s="167">
        <f t="shared" si="10"/>
        <v>0.99830220713073</v>
      </c>
      <c r="AH14" s="170">
        <f t="shared" si="10"/>
        <v>0.9987212276214834</v>
      </c>
      <c r="AI14" s="167">
        <f t="shared" si="10"/>
        <v>0.998286203941731</v>
      </c>
      <c r="AJ14" s="167">
        <f t="shared" si="10"/>
        <v>1.0008503401360545</v>
      </c>
      <c r="AK14" s="170">
        <f t="shared" si="10"/>
        <v>0.9995731967562953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39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12</v>
      </c>
      <c r="F18" s="176">
        <f t="shared" si="11"/>
        <v>4</v>
      </c>
      <c r="G18" s="177">
        <f>SUM(E18:F18)</f>
        <v>16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9</v>
      </c>
      <c r="F19" s="176">
        <f t="shared" si="11"/>
        <v>15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10</v>
      </c>
      <c r="F20" s="176">
        <f t="shared" si="11"/>
        <v>17</v>
      </c>
      <c r="G20" s="177">
        <f>SUM(F20+E20)</f>
        <v>27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16</v>
      </c>
      <c r="F21" s="178">
        <f t="shared" si="11"/>
        <v>25</v>
      </c>
      <c r="G21" s="179">
        <f>SUM(E21:F21)</f>
        <v>41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1168</v>
      </c>
      <c r="C29" s="189">
        <f>C8</f>
        <v>1192</v>
      </c>
      <c r="D29" s="190">
        <f>D8</f>
        <v>2360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1167</v>
      </c>
      <c r="C30" s="189">
        <f>F8</f>
        <v>1193</v>
      </c>
      <c r="D30" s="190">
        <f>G8</f>
        <v>2360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1170</v>
      </c>
      <c r="C31" s="189">
        <f>I8</f>
        <v>1189</v>
      </c>
      <c r="D31" s="190">
        <f aca="true" t="shared" si="12" ref="D31:D40">B31+C31</f>
        <v>2359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1172</v>
      </c>
      <c r="C32" s="189">
        <f>L8</f>
        <v>1187</v>
      </c>
      <c r="D32" s="190">
        <f t="shared" si="12"/>
        <v>2359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1169</v>
      </c>
      <c r="C33" s="189">
        <f>O8</f>
        <v>1187</v>
      </c>
      <c r="D33" s="190">
        <f t="shared" si="12"/>
        <v>2356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1167</v>
      </c>
      <c r="C34" s="189">
        <f>R8</f>
        <v>1188</v>
      </c>
      <c r="D34" s="190">
        <f t="shared" si="12"/>
        <v>2355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1168</v>
      </c>
      <c r="C35" s="189">
        <f>U8</f>
        <v>1189</v>
      </c>
      <c r="D35" s="190">
        <f t="shared" si="12"/>
        <v>2357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1168</v>
      </c>
      <c r="C36" s="189">
        <f>X8</f>
        <v>1186</v>
      </c>
      <c r="D36" s="190">
        <f t="shared" si="12"/>
        <v>2354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1167</v>
      </c>
      <c r="C37" s="189">
        <f>AA8</f>
        <v>1179</v>
      </c>
      <c r="D37" s="190">
        <f t="shared" si="12"/>
        <v>2346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1168</v>
      </c>
      <c r="C38" s="189">
        <f>AD8</f>
        <v>1178</v>
      </c>
      <c r="D38" s="190">
        <f t="shared" si="12"/>
        <v>2346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1167</v>
      </c>
      <c r="C39" s="189">
        <f>AG8</f>
        <v>1176</v>
      </c>
      <c r="D39" s="190">
        <f t="shared" si="12"/>
        <v>2343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1165</v>
      </c>
      <c r="C40" s="193">
        <f>AJ8</f>
        <v>1177</v>
      </c>
      <c r="D40" s="194">
        <f t="shared" si="12"/>
        <v>2342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16:G16"/>
    <mergeCell ref="A17:D17"/>
    <mergeCell ref="A18:D18"/>
    <mergeCell ref="A19:D19"/>
    <mergeCell ref="A20:D20"/>
    <mergeCell ref="A21:D2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8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S28" sqref="A20:S28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0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2010'!AI8)</f>
        <v>1165</v>
      </c>
      <c r="C3" s="129">
        <f>SUM('pohyb obyv 2010'!AJ8)</f>
        <v>1177</v>
      </c>
      <c r="D3" s="130">
        <f>SUM(B3:C3)</f>
        <v>2342</v>
      </c>
      <c r="E3" s="131">
        <f>B8</f>
        <v>1165</v>
      </c>
      <c r="F3" s="131">
        <f>C8</f>
        <v>1178</v>
      </c>
      <c r="G3" s="132">
        <f>E3+F3</f>
        <v>2343</v>
      </c>
      <c r="H3" s="133">
        <f>E8</f>
        <v>1164</v>
      </c>
      <c r="I3" s="131">
        <f>F8</f>
        <v>1179</v>
      </c>
      <c r="J3" s="130">
        <f aca="true" t="shared" si="0" ref="J3:J8">H3+I3</f>
        <v>2343</v>
      </c>
      <c r="K3" s="133">
        <f>H8</f>
        <v>1162</v>
      </c>
      <c r="L3" s="131">
        <f>I8</f>
        <v>1180</v>
      </c>
      <c r="M3" s="130">
        <f aca="true" t="shared" si="1" ref="M3:M8">K3+L3</f>
        <v>2342</v>
      </c>
      <c r="N3" s="133">
        <f>K8</f>
        <v>1159</v>
      </c>
      <c r="O3" s="131">
        <f>L8</f>
        <v>1174</v>
      </c>
      <c r="P3" s="130">
        <f aca="true" t="shared" si="2" ref="P3:P8">N3+O3</f>
        <v>2333</v>
      </c>
      <c r="Q3" s="133">
        <f>N8</f>
        <v>1156</v>
      </c>
      <c r="R3" s="131">
        <f>O8</f>
        <v>1171</v>
      </c>
      <c r="S3" s="130">
        <f aca="true" t="shared" si="3" ref="S3:S8">Q3+R3</f>
        <v>2327</v>
      </c>
      <c r="T3" s="133">
        <f>Q8</f>
        <v>1158</v>
      </c>
      <c r="U3" s="131">
        <f>R8</f>
        <v>1175</v>
      </c>
      <c r="V3" s="130">
        <f aca="true" t="shared" si="4" ref="V3:V8">T3+U3</f>
        <v>2333</v>
      </c>
      <c r="W3" s="133">
        <f>T8</f>
        <v>1159</v>
      </c>
      <c r="X3" s="131">
        <f>U8</f>
        <v>1174</v>
      </c>
      <c r="Y3" s="130">
        <f aca="true" t="shared" si="5" ref="Y3:Y8">W3+X3</f>
        <v>2333</v>
      </c>
      <c r="Z3" s="133">
        <f>W8</f>
        <v>1155</v>
      </c>
      <c r="AA3" s="131">
        <f>X8</f>
        <v>1176</v>
      </c>
      <c r="AB3" s="130">
        <f aca="true" t="shared" si="6" ref="AB3:AB8">Z3+AA3</f>
        <v>2331</v>
      </c>
      <c r="AC3" s="131">
        <f>Z8</f>
        <v>1155</v>
      </c>
      <c r="AD3" s="131">
        <f>AA8</f>
        <v>1175</v>
      </c>
      <c r="AE3" s="132">
        <f aca="true" t="shared" si="7" ref="AE3:AE8">AC3+AD3</f>
        <v>2330</v>
      </c>
      <c r="AF3" s="133">
        <f>AC8</f>
        <v>1158</v>
      </c>
      <c r="AG3" s="131">
        <f>AD8</f>
        <v>1179</v>
      </c>
      <c r="AH3" s="130">
        <f aca="true" t="shared" si="8" ref="AH3:AH8">AF3+AG3</f>
        <v>2337</v>
      </c>
      <c r="AI3" s="131">
        <f>AF8</f>
        <v>1158</v>
      </c>
      <c r="AJ3" s="131">
        <f>AG8</f>
        <v>1178</v>
      </c>
      <c r="AK3" s="130">
        <f aca="true" t="shared" si="9" ref="AK3:AK8">AI3+AJ3</f>
        <v>2336</v>
      </c>
    </row>
    <row r="4" spans="1:37" ht="12.75">
      <c r="A4" s="135" t="s">
        <v>11</v>
      </c>
      <c r="B4" s="136">
        <v>3</v>
      </c>
      <c r="C4" s="137">
        <v>1</v>
      </c>
      <c r="D4" s="138">
        <f>B4+C4</f>
        <v>4</v>
      </c>
      <c r="E4" s="137">
        <v>0</v>
      </c>
      <c r="F4" s="137">
        <v>3</v>
      </c>
      <c r="G4" s="139">
        <f>E4+F4</f>
        <v>3</v>
      </c>
      <c r="H4" s="136">
        <v>1</v>
      </c>
      <c r="I4" s="137">
        <v>3</v>
      </c>
      <c r="J4" s="138">
        <f t="shared" si="0"/>
        <v>4</v>
      </c>
      <c r="K4" s="136">
        <v>0</v>
      </c>
      <c r="L4" s="137">
        <v>1</v>
      </c>
      <c r="M4" s="138">
        <f t="shared" si="1"/>
        <v>1</v>
      </c>
      <c r="N4" s="136">
        <v>1</v>
      </c>
      <c r="O4" s="137">
        <v>0</v>
      </c>
      <c r="P4" s="138">
        <f t="shared" si="2"/>
        <v>1</v>
      </c>
      <c r="Q4" s="136">
        <v>2</v>
      </c>
      <c r="R4" s="137">
        <v>2</v>
      </c>
      <c r="S4" s="138">
        <f t="shared" si="3"/>
        <v>4</v>
      </c>
      <c r="T4" s="136">
        <v>1</v>
      </c>
      <c r="U4" s="137">
        <v>0</v>
      </c>
      <c r="V4" s="138">
        <f t="shared" si="4"/>
        <v>1</v>
      </c>
      <c r="W4" s="136">
        <v>0</v>
      </c>
      <c r="X4" s="137">
        <v>1</v>
      </c>
      <c r="Y4" s="138">
        <f t="shared" si="5"/>
        <v>1</v>
      </c>
      <c r="Z4" s="136">
        <v>0</v>
      </c>
      <c r="AA4" s="137">
        <v>0</v>
      </c>
      <c r="AB4" s="138">
        <f t="shared" si="6"/>
        <v>0</v>
      </c>
      <c r="AC4" s="137">
        <v>2</v>
      </c>
      <c r="AD4" s="137">
        <v>1</v>
      </c>
      <c r="AE4" s="139">
        <f t="shared" si="7"/>
        <v>3</v>
      </c>
      <c r="AF4" s="136">
        <v>0</v>
      </c>
      <c r="AG4" s="137">
        <v>2</v>
      </c>
      <c r="AH4" s="138">
        <f t="shared" si="8"/>
        <v>2</v>
      </c>
      <c r="AI4" s="137">
        <v>0</v>
      </c>
      <c r="AJ4" s="137">
        <v>1</v>
      </c>
      <c r="AK4" s="138">
        <f t="shared" si="9"/>
        <v>1</v>
      </c>
    </row>
    <row r="5" spans="1:37" ht="12.75">
      <c r="A5" s="135" t="s">
        <v>12</v>
      </c>
      <c r="B5" s="136">
        <v>1</v>
      </c>
      <c r="C5" s="137">
        <v>0</v>
      </c>
      <c r="D5" s="138">
        <f>B5+C5</f>
        <v>1</v>
      </c>
      <c r="E5" s="137">
        <v>1</v>
      </c>
      <c r="F5" s="137">
        <v>1</v>
      </c>
      <c r="G5" s="139">
        <f>E5+F5</f>
        <v>2</v>
      </c>
      <c r="H5" s="136">
        <v>1</v>
      </c>
      <c r="I5" s="137">
        <v>1</v>
      </c>
      <c r="J5" s="138">
        <f t="shared" si="0"/>
        <v>2</v>
      </c>
      <c r="K5" s="136">
        <v>2</v>
      </c>
      <c r="L5" s="137">
        <v>3</v>
      </c>
      <c r="M5" s="138">
        <f t="shared" si="1"/>
        <v>5</v>
      </c>
      <c r="N5" s="136">
        <v>2</v>
      </c>
      <c r="O5" s="137">
        <v>0</v>
      </c>
      <c r="P5" s="138">
        <f t="shared" si="2"/>
        <v>2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0</v>
      </c>
      <c r="V5" s="138">
        <f t="shared" si="4"/>
        <v>0</v>
      </c>
      <c r="W5" s="136">
        <v>4</v>
      </c>
      <c r="X5" s="137">
        <v>1</v>
      </c>
      <c r="Y5" s="138">
        <f t="shared" si="5"/>
        <v>5</v>
      </c>
      <c r="Z5" s="136">
        <v>1</v>
      </c>
      <c r="AA5" s="137">
        <v>1</v>
      </c>
      <c r="AB5" s="138">
        <f t="shared" si="6"/>
        <v>2</v>
      </c>
      <c r="AC5" s="137">
        <v>0</v>
      </c>
      <c r="AD5" s="137">
        <v>0</v>
      </c>
      <c r="AE5" s="139">
        <f t="shared" si="7"/>
        <v>0</v>
      </c>
      <c r="AF5" s="136">
        <v>1</v>
      </c>
      <c r="AG5" s="137">
        <v>1</v>
      </c>
      <c r="AH5" s="138">
        <f t="shared" si="8"/>
        <v>2</v>
      </c>
      <c r="AI5" s="137">
        <v>0</v>
      </c>
      <c r="AJ5" s="137">
        <v>2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0</v>
      </c>
      <c r="D6" s="138">
        <f>B6+C6</f>
        <v>0</v>
      </c>
      <c r="E6" s="137">
        <v>0</v>
      </c>
      <c r="F6" s="137">
        <v>0</v>
      </c>
      <c r="G6" s="139">
        <f>E6+F6</f>
        <v>0</v>
      </c>
      <c r="H6" s="136">
        <v>1</v>
      </c>
      <c r="I6" s="137">
        <v>0</v>
      </c>
      <c r="J6" s="138">
        <f t="shared" si="0"/>
        <v>1</v>
      </c>
      <c r="K6" s="136">
        <v>0</v>
      </c>
      <c r="L6" s="137">
        <v>0</v>
      </c>
      <c r="M6" s="138">
        <f t="shared" si="1"/>
        <v>0</v>
      </c>
      <c r="N6" s="136">
        <v>0</v>
      </c>
      <c r="O6" s="137">
        <v>0</v>
      </c>
      <c r="P6" s="138">
        <f t="shared" si="2"/>
        <v>0</v>
      </c>
      <c r="Q6" s="136">
        <v>1</v>
      </c>
      <c r="R6" s="137">
        <v>2</v>
      </c>
      <c r="S6" s="138">
        <f t="shared" si="3"/>
        <v>3</v>
      </c>
      <c r="T6" s="136">
        <v>0</v>
      </c>
      <c r="U6" s="137">
        <v>0</v>
      </c>
      <c r="V6" s="138">
        <f t="shared" si="4"/>
        <v>0</v>
      </c>
      <c r="W6" s="136">
        <v>1</v>
      </c>
      <c r="X6" s="137">
        <v>2</v>
      </c>
      <c r="Y6" s="138">
        <f t="shared" si="5"/>
        <v>3</v>
      </c>
      <c r="Z6" s="136">
        <v>1</v>
      </c>
      <c r="AA6" s="137">
        <v>0</v>
      </c>
      <c r="AB6" s="138">
        <f t="shared" si="6"/>
        <v>1</v>
      </c>
      <c r="AC6" s="137">
        <v>1</v>
      </c>
      <c r="AD6" s="137">
        <v>3</v>
      </c>
      <c r="AE6" s="139">
        <f t="shared" si="7"/>
        <v>4</v>
      </c>
      <c r="AF6" s="136">
        <v>1</v>
      </c>
      <c r="AG6" s="137">
        <v>0</v>
      </c>
      <c r="AH6" s="138">
        <f t="shared" si="8"/>
        <v>1</v>
      </c>
      <c r="AI6" s="137">
        <v>0</v>
      </c>
      <c r="AJ6" s="137">
        <v>0</v>
      </c>
      <c r="AK6" s="138">
        <f t="shared" si="9"/>
        <v>0</v>
      </c>
    </row>
    <row r="7" spans="1:37" ht="12.75">
      <c r="A7" s="135" t="s">
        <v>14</v>
      </c>
      <c r="B7" s="136">
        <v>2</v>
      </c>
      <c r="C7" s="137">
        <v>0</v>
      </c>
      <c r="D7" s="138">
        <f>B7+C7</f>
        <v>2</v>
      </c>
      <c r="E7" s="137">
        <v>0</v>
      </c>
      <c r="F7" s="137">
        <v>1</v>
      </c>
      <c r="G7" s="139">
        <f>F7+E7</f>
        <v>1</v>
      </c>
      <c r="H7" s="136">
        <v>3</v>
      </c>
      <c r="I7" s="137">
        <v>1</v>
      </c>
      <c r="J7" s="138">
        <f t="shared" si="0"/>
        <v>4</v>
      </c>
      <c r="K7" s="136">
        <v>1</v>
      </c>
      <c r="L7" s="137">
        <v>4</v>
      </c>
      <c r="M7" s="138">
        <f t="shared" si="1"/>
        <v>5</v>
      </c>
      <c r="N7" s="136">
        <v>2</v>
      </c>
      <c r="O7" s="137">
        <v>3</v>
      </c>
      <c r="P7" s="138">
        <f t="shared" si="2"/>
        <v>5</v>
      </c>
      <c r="Q7" s="136">
        <v>0</v>
      </c>
      <c r="R7" s="137">
        <v>0</v>
      </c>
      <c r="S7" s="138">
        <f t="shared" si="3"/>
        <v>0</v>
      </c>
      <c r="T7" s="136">
        <v>0</v>
      </c>
      <c r="U7" s="137">
        <v>1</v>
      </c>
      <c r="V7" s="138">
        <f t="shared" si="4"/>
        <v>1</v>
      </c>
      <c r="W7" s="136">
        <v>1</v>
      </c>
      <c r="X7" s="137">
        <v>0</v>
      </c>
      <c r="Y7" s="138">
        <f t="shared" si="5"/>
        <v>1</v>
      </c>
      <c r="Z7" s="136">
        <v>0</v>
      </c>
      <c r="AA7" s="137">
        <v>0</v>
      </c>
      <c r="AB7" s="138">
        <f t="shared" si="6"/>
        <v>0</v>
      </c>
      <c r="AC7" s="137">
        <v>0</v>
      </c>
      <c r="AD7" s="137">
        <v>0</v>
      </c>
      <c r="AE7" s="139">
        <f t="shared" si="7"/>
        <v>0</v>
      </c>
      <c r="AF7" s="136">
        <v>0</v>
      </c>
      <c r="AG7" s="137">
        <v>2</v>
      </c>
      <c r="AH7" s="138">
        <f t="shared" si="8"/>
        <v>2</v>
      </c>
      <c r="AI7" s="137">
        <v>0</v>
      </c>
      <c r="AJ7" s="137">
        <v>1</v>
      </c>
      <c r="AK7" s="138">
        <f t="shared" si="9"/>
        <v>1</v>
      </c>
    </row>
    <row r="8" spans="1:37" s="134" customFormat="1" ht="43.5" customHeight="1">
      <c r="A8" s="140" t="s">
        <v>15</v>
      </c>
      <c r="B8" s="141">
        <f>B3+B4-B5+B6-B7</f>
        <v>1165</v>
      </c>
      <c r="C8" s="142">
        <f>C3+C4-C5+C6-C7</f>
        <v>1178</v>
      </c>
      <c r="D8" s="143">
        <f>B8+C8</f>
        <v>2343</v>
      </c>
      <c r="E8" s="142">
        <f>E3+E4-E5+E6-E7</f>
        <v>1164</v>
      </c>
      <c r="F8" s="142">
        <f>F3+F4-F5+F6-F7</f>
        <v>1179</v>
      </c>
      <c r="G8" s="144">
        <f>E8+F8</f>
        <v>2343</v>
      </c>
      <c r="H8" s="141">
        <f>H3+H4-H5+H6-H7</f>
        <v>1162</v>
      </c>
      <c r="I8" s="142">
        <f>I3+I4-I5+I6-I7</f>
        <v>1180</v>
      </c>
      <c r="J8" s="143">
        <f t="shared" si="0"/>
        <v>2342</v>
      </c>
      <c r="K8" s="141">
        <f>K3+K4-K5+K6-K7</f>
        <v>1159</v>
      </c>
      <c r="L8" s="142">
        <f>L3+L4-L5+L6-L7</f>
        <v>1174</v>
      </c>
      <c r="M8" s="143">
        <f t="shared" si="1"/>
        <v>2333</v>
      </c>
      <c r="N8" s="141">
        <f>N3+N4-N5+N6-N7</f>
        <v>1156</v>
      </c>
      <c r="O8" s="142">
        <f>O3+O4-O5+O6-O7</f>
        <v>1171</v>
      </c>
      <c r="P8" s="143">
        <f t="shared" si="2"/>
        <v>2327</v>
      </c>
      <c r="Q8" s="141">
        <f>Q3+Q4-Q5+Q6-Q7</f>
        <v>1158</v>
      </c>
      <c r="R8" s="142">
        <f>R3+R4-R5+R6-R7</f>
        <v>1175</v>
      </c>
      <c r="S8" s="143">
        <f t="shared" si="3"/>
        <v>2333</v>
      </c>
      <c r="T8" s="141">
        <f>T3+T4-T5+T6-T7</f>
        <v>1159</v>
      </c>
      <c r="U8" s="142">
        <f>U3+U4-U5+U6-U7</f>
        <v>1174</v>
      </c>
      <c r="V8" s="143">
        <f t="shared" si="4"/>
        <v>2333</v>
      </c>
      <c r="W8" s="141">
        <f>W3+W4-W5+W6-W7</f>
        <v>1155</v>
      </c>
      <c r="X8" s="142">
        <f>X3+X4-X5+X6-X7</f>
        <v>1176</v>
      </c>
      <c r="Y8" s="143">
        <f t="shared" si="5"/>
        <v>2331</v>
      </c>
      <c r="Z8" s="141">
        <f>Z3+Z4-Z5+Z6-Z7</f>
        <v>1155</v>
      </c>
      <c r="AA8" s="142">
        <f>AA3+AA4-AA5+AA6-AA7</f>
        <v>1175</v>
      </c>
      <c r="AB8" s="143">
        <f t="shared" si="6"/>
        <v>2330</v>
      </c>
      <c r="AC8" s="142">
        <f>AC3+AC4-AC5+AC6-AC7</f>
        <v>1158</v>
      </c>
      <c r="AD8" s="142">
        <f>AD3+AD4-AD5+AD6-AD7</f>
        <v>1179</v>
      </c>
      <c r="AE8" s="144">
        <f t="shared" si="7"/>
        <v>2337</v>
      </c>
      <c r="AF8" s="141">
        <f>AF3+AF4-AF5+AF6-AF7</f>
        <v>1158</v>
      </c>
      <c r="AG8" s="142">
        <f>AG3+AG4-AG5+AG6-AG7</f>
        <v>1178</v>
      </c>
      <c r="AH8" s="143">
        <f t="shared" si="8"/>
        <v>2336</v>
      </c>
      <c r="AI8" s="142">
        <f>AI3+AI4-AI5+AI6-AI7</f>
        <v>1158</v>
      </c>
      <c r="AJ8" s="142">
        <f>AJ3+AJ4-AJ5+AJ6-AJ7</f>
        <v>1176</v>
      </c>
      <c r="AK8" s="143">
        <f t="shared" si="9"/>
        <v>2334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1</v>
      </c>
      <c r="D10" s="152">
        <f>C10+B10</f>
        <v>1</v>
      </c>
      <c r="E10" s="151">
        <f>E8-E3</f>
        <v>-1</v>
      </c>
      <c r="F10" s="151">
        <f>F8-F3</f>
        <v>1</v>
      </c>
      <c r="G10" s="153">
        <f>F10+E10</f>
        <v>0</v>
      </c>
      <c r="H10" s="150">
        <f>H8-H3</f>
        <v>-2</v>
      </c>
      <c r="I10" s="151">
        <f>I8-I3</f>
        <v>1</v>
      </c>
      <c r="J10" s="152">
        <f>I10+H10</f>
        <v>-1</v>
      </c>
      <c r="K10" s="150">
        <f>K8-K3</f>
        <v>-3</v>
      </c>
      <c r="L10" s="151">
        <f>L8-L3</f>
        <v>-6</v>
      </c>
      <c r="M10" s="152">
        <f>L10+K10</f>
        <v>-9</v>
      </c>
      <c r="N10" s="150">
        <f>N8-N3</f>
        <v>-3</v>
      </c>
      <c r="O10" s="151">
        <f>O8-O3</f>
        <v>-3</v>
      </c>
      <c r="P10" s="152">
        <f>O10+N10</f>
        <v>-6</v>
      </c>
      <c r="Q10" s="150">
        <f>Q8-Q3</f>
        <v>2</v>
      </c>
      <c r="R10" s="151">
        <f>R8-R3</f>
        <v>4</v>
      </c>
      <c r="S10" s="152">
        <f>R10+Q10</f>
        <v>6</v>
      </c>
      <c r="T10" s="150">
        <f>T8-T3</f>
        <v>1</v>
      </c>
      <c r="U10" s="151">
        <f>U8-U3</f>
        <v>-1</v>
      </c>
      <c r="V10" s="152">
        <f>U10+T10</f>
        <v>0</v>
      </c>
      <c r="W10" s="150">
        <f>W8-W3</f>
        <v>-4</v>
      </c>
      <c r="X10" s="151">
        <f>X8-X3</f>
        <v>2</v>
      </c>
      <c r="Y10" s="152">
        <f>X10+W10</f>
        <v>-2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3</v>
      </c>
      <c r="AD10" s="151">
        <f>AD8-AD3</f>
        <v>4</v>
      </c>
      <c r="AE10" s="153">
        <f>AD10+AC10</f>
        <v>7</v>
      </c>
      <c r="AF10" s="150">
        <f>AF8-AF3</f>
        <v>0</v>
      </c>
      <c r="AG10" s="151">
        <f>AG8-AG3</f>
        <v>-1</v>
      </c>
      <c r="AH10" s="152">
        <f>AG10+AF10</f>
        <v>-1</v>
      </c>
      <c r="AI10" s="151">
        <f>AI8-AI3</f>
        <v>0</v>
      </c>
      <c r="AJ10" s="151">
        <f>AJ8-AJ3</f>
        <v>-2</v>
      </c>
      <c r="AK10" s="152">
        <f>AJ10+AI10</f>
        <v>-2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1.0111587982832617</v>
      </c>
      <c r="D12" s="158"/>
      <c r="E12" s="157">
        <f>1</f>
        <v>1</v>
      </c>
      <c r="F12" s="157">
        <f>F8/E8</f>
        <v>1.0128865979381443</v>
      </c>
      <c r="G12" s="159"/>
      <c r="H12" s="156">
        <f>1</f>
        <v>1</v>
      </c>
      <c r="I12" s="157">
        <f>I8/H8</f>
        <v>1.0154905335628228</v>
      </c>
      <c r="J12" s="158"/>
      <c r="K12" s="156">
        <f>1</f>
        <v>1</v>
      </c>
      <c r="L12" s="157">
        <f>L8/K8</f>
        <v>1.0129421915444348</v>
      </c>
      <c r="M12" s="158"/>
      <c r="N12" s="156">
        <f>1</f>
        <v>1</v>
      </c>
      <c r="O12" s="157">
        <f>O8/N8</f>
        <v>1.0129757785467128</v>
      </c>
      <c r="P12" s="158"/>
      <c r="Q12" s="156">
        <f>1</f>
        <v>1</v>
      </c>
      <c r="R12" s="157">
        <f>R8/Q8</f>
        <v>1.0146804835924006</v>
      </c>
      <c r="S12" s="158"/>
      <c r="T12" s="156">
        <f>1</f>
        <v>1</v>
      </c>
      <c r="U12" s="157">
        <f>U8/T8</f>
        <v>1.0129421915444348</v>
      </c>
      <c r="V12" s="158"/>
      <c r="W12" s="156">
        <f>1</f>
        <v>1</v>
      </c>
      <c r="X12" s="157">
        <f>X8/W8</f>
        <v>1.018181818181818</v>
      </c>
      <c r="Y12" s="158"/>
      <c r="Z12" s="156">
        <f>1</f>
        <v>1</v>
      </c>
      <c r="AA12" s="157">
        <f>AA8/Z8</f>
        <v>1.0173160173160174</v>
      </c>
      <c r="AB12" s="158"/>
      <c r="AC12" s="157">
        <f>1</f>
        <v>1</v>
      </c>
      <c r="AD12" s="157">
        <f>AD8/AC8</f>
        <v>1.0181347150259068</v>
      </c>
      <c r="AE12" s="159"/>
      <c r="AF12" s="156">
        <f>1</f>
        <v>1</v>
      </c>
      <c r="AG12" s="157">
        <f>AG8/AF8</f>
        <v>1.0172711571675301</v>
      </c>
      <c r="AH12" s="158"/>
      <c r="AI12" s="157">
        <f>1</f>
        <v>1</v>
      </c>
      <c r="AJ12" s="157">
        <f>AJ8/AI8</f>
        <v>1.0155440414507773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0.9991416309012876</v>
      </c>
      <c r="F14" s="167">
        <f t="shared" si="10"/>
        <v>1.000848896434635</v>
      </c>
      <c r="G14" s="168">
        <f t="shared" si="10"/>
        <v>1</v>
      </c>
      <c r="H14" s="169">
        <f t="shared" si="10"/>
        <v>0.9982817869415808</v>
      </c>
      <c r="I14" s="167">
        <f t="shared" si="10"/>
        <v>1.0008481764206956</v>
      </c>
      <c r="J14" s="170">
        <f t="shared" si="10"/>
        <v>0.9995731967562953</v>
      </c>
      <c r="K14" s="169">
        <f t="shared" si="10"/>
        <v>0.9974182444061962</v>
      </c>
      <c r="L14" s="167">
        <f t="shared" si="10"/>
        <v>0.9949152542372881</v>
      </c>
      <c r="M14" s="170">
        <f t="shared" si="10"/>
        <v>0.9961571306575576</v>
      </c>
      <c r="N14" s="169">
        <f t="shared" si="10"/>
        <v>0.997411561691113</v>
      </c>
      <c r="O14" s="167">
        <f t="shared" si="10"/>
        <v>0.9974446337308348</v>
      </c>
      <c r="P14" s="170">
        <f t="shared" si="10"/>
        <v>0.997428204029147</v>
      </c>
      <c r="Q14" s="169">
        <f t="shared" si="10"/>
        <v>1.0017301038062283</v>
      </c>
      <c r="R14" s="167">
        <f t="shared" si="10"/>
        <v>1.0034158838599487</v>
      </c>
      <c r="S14" s="170">
        <f t="shared" si="10"/>
        <v>1.0025784271594327</v>
      </c>
      <c r="T14" s="169">
        <f t="shared" si="10"/>
        <v>1.0008635578583764</v>
      </c>
      <c r="U14" s="167">
        <f t="shared" si="10"/>
        <v>0.9991489361702127</v>
      </c>
      <c r="V14" s="170">
        <f t="shared" si="10"/>
        <v>1</v>
      </c>
      <c r="W14" s="169">
        <f t="shared" si="10"/>
        <v>0.996548748921484</v>
      </c>
      <c r="X14" s="167">
        <f t="shared" si="10"/>
        <v>1.0017035775127767</v>
      </c>
      <c r="Y14" s="170">
        <f t="shared" si="10"/>
        <v>0.9991427346763824</v>
      </c>
      <c r="Z14" s="169">
        <f t="shared" si="10"/>
        <v>1</v>
      </c>
      <c r="AA14" s="167">
        <f t="shared" si="10"/>
        <v>0.9991496598639455</v>
      </c>
      <c r="AB14" s="170">
        <f t="shared" si="10"/>
        <v>0.9995709995709996</v>
      </c>
      <c r="AC14" s="167">
        <f t="shared" si="10"/>
        <v>1.0025974025974025</v>
      </c>
      <c r="AD14" s="167">
        <f t="shared" si="10"/>
        <v>1.003404255319149</v>
      </c>
      <c r="AE14" s="168">
        <f t="shared" si="10"/>
        <v>1.0030042918454936</v>
      </c>
      <c r="AF14" s="169">
        <f t="shared" si="10"/>
        <v>1</v>
      </c>
      <c r="AG14" s="167">
        <f t="shared" si="10"/>
        <v>0.9991518235793045</v>
      </c>
      <c r="AH14" s="170">
        <f t="shared" si="10"/>
        <v>0.9995721009841677</v>
      </c>
      <c r="AI14" s="167">
        <f t="shared" si="10"/>
        <v>1</v>
      </c>
      <c r="AJ14" s="167">
        <f t="shared" si="10"/>
        <v>0.99830220713073</v>
      </c>
      <c r="AK14" s="170">
        <f t="shared" si="10"/>
        <v>0.9991438356164384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40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10</v>
      </c>
      <c r="F18" s="176">
        <f t="shared" si="11"/>
        <v>15</v>
      </c>
      <c r="G18" s="177">
        <f>SUM(E18:F18)</f>
        <v>25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14</v>
      </c>
      <c r="F19" s="176">
        <f t="shared" si="11"/>
        <v>10</v>
      </c>
      <c r="G19" s="177">
        <f>SUM(E19:F19)</f>
        <v>24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6</v>
      </c>
      <c r="F20" s="176">
        <f t="shared" si="11"/>
        <v>7</v>
      </c>
      <c r="G20" s="177">
        <f>SUM(F20+E20)</f>
        <v>13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9</v>
      </c>
      <c r="F21" s="178">
        <f t="shared" si="11"/>
        <v>13</v>
      </c>
      <c r="G21" s="179">
        <f>SUM(E21:F21)</f>
        <v>22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1165</v>
      </c>
      <c r="C29" s="189">
        <f>C8</f>
        <v>1178</v>
      </c>
      <c r="D29" s="190">
        <f>D8</f>
        <v>2343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1164</v>
      </c>
      <c r="C30" s="189">
        <f>F8</f>
        <v>1179</v>
      </c>
      <c r="D30" s="190">
        <f>G8</f>
        <v>2343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1162</v>
      </c>
      <c r="C31" s="189">
        <f>I8</f>
        <v>1180</v>
      </c>
      <c r="D31" s="190">
        <f aca="true" t="shared" si="12" ref="D31:D40">B31+C31</f>
        <v>2342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1159</v>
      </c>
      <c r="C32" s="189">
        <f>L8</f>
        <v>1174</v>
      </c>
      <c r="D32" s="190">
        <f t="shared" si="12"/>
        <v>2333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1156</v>
      </c>
      <c r="C33" s="189">
        <f>O8</f>
        <v>1171</v>
      </c>
      <c r="D33" s="190">
        <f t="shared" si="12"/>
        <v>2327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1158</v>
      </c>
      <c r="C34" s="189">
        <f>R8</f>
        <v>1175</v>
      </c>
      <c r="D34" s="190">
        <f t="shared" si="12"/>
        <v>2333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1159</v>
      </c>
      <c r="C35" s="189">
        <f>U8</f>
        <v>1174</v>
      </c>
      <c r="D35" s="190">
        <f t="shared" si="12"/>
        <v>2333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1155</v>
      </c>
      <c r="C36" s="189">
        <f>X8</f>
        <v>1176</v>
      </c>
      <c r="D36" s="190">
        <f t="shared" si="12"/>
        <v>2331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1155</v>
      </c>
      <c r="C37" s="189">
        <f>AA8</f>
        <v>1175</v>
      </c>
      <c r="D37" s="190">
        <f t="shared" si="12"/>
        <v>2330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1158</v>
      </c>
      <c r="C38" s="189">
        <f>AD8</f>
        <v>1179</v>
      </c>
      <c r="D38" s="190">
        <f t="shared" si="12"/>
        <v>2337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1158</v>
      </c>
      <c r="C39" s="189">
        <f>AG8</f>
        <v>1178</v>
      </c>
      <c r="D39" s="190">
        <f t="shared" si="12"/>
        <v>2336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1158</v>
      </c>
      <c r="C40" s="193">
        <f>AJ8</f>
        <v>1176</v>
      </c>
      <c r="D40" s="194">
        <f t="shared" si="12"/>
        <v>2334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16:G16"/>
    <mergeCell ref="A17:D17"/>
    <mergeCell ref="A18:D18"/>
    <mergeCell ref="A19:D19"/>
    <mergeCell ref="A20:D20"/>
    <mergeCell ref="A21:D2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zoomScale="75" zoomScaleNormal="75" zoomScalePageLayoutView="0" workbookViewId="0" topLeftCell="A7">
      <selection activeCell="G42" sqref="G42"/>
    </sheetView>
  </sheetViews>
  <sheetFormatPr defaultColWidth="9.00390625" defaultRowHeight="12.75"/>
  <cols>
    <col min="1" max="1" width="17.625" style="3" customWidth="1"/>
    <col min="2" max="4" width="5.625" style="3" customWidth="1"/>
    <col min="5" max="6" width="8.875" style="3" customWidth="1"/>
    <col min="7" max="7" width="9.875" style="3" bestFit="1" customWidth="1"/>
    <col min="8" max="9" width="8.875" style="3" customWidth="1"/>
    <col min="10" max="10" width="9.875" style="3" bestFit="1" customWidth="1"/>
    <col min="11" max="12" width="8.875" style="3" customWidth="1"/>
    <col min="13" max="13" width="9.00390625" style="3" bestFit="1" customWidth="1"/>
    <col min="14" max="15" width="8.875" style="3" customWidth="1"/>
    <col min="16" max="16" width="9.00390625" style="3" bestFit="1" customWidth="1"/>
    <col min="17" max="18" width="8.875" style="3" customWidth="1"/>
    <col min="19" max="19" width="9.875" style="3" bestFit="1" customWidth="1"/>
    <col min="20" max="21" width="8.875" style="3" customWidth="1"/>
    <col min="22" max="22" width="8.875" style="3" bestFit="1" customWidth="1"/>
    <col min="23" max="24" width="8.875" style="3" customWidth="1"/>
    <col min="25" max="25" width="8.875" style="3" bestFit="1" customWidth="1"/>
    <col min="26" max="27" width="8.875" style="3" customWidth="1"/>
    <col min="28" max="28" width="9.875" style="3" bestFit="1" customWidth="1"/>
    <col min="29" max="30" width="8.875" style="3" customWidth="1"/>
    <col min="31" max="31" width="9.875" style="3" bestFit="1" customWidth="1"/>
    <col min="32" max="33" width="8.875" style="3" customWidth="1"/>
    <col min="34" max="34" width="8.75390625" style="3" bestFit="1" customWidth="1"/>
    <col min="35" max="36" width="8.875" style="3" customWidth="1"/>
    <col min="37" max="37" width="8.75390625" style="3" bestFit="1" customWidth="1"/>
    <col min="38" max="16384" width="9.125" style="3" customWidth="1"/>
  </cols>
  <sheetData>
    <row r="1" spans="1:37" ht="12.75">
      <c r="A1" s="1"/>
      <c r="B1" s="197" t="s">
        <v>0</v>
      </c>
      <c r="C1" s="195"/>
      <c r="D1" s="196"/>
      <c r="E1" s="195" t="s">
        <v>1</v>
      </c>
      <c r="F1" s="195"/>
      <c r="G1" s="195"/>
      <c r="H1" s="197" t="s">
        <v>2</v>
      </c>
      <c r="I1" s="195"/>
      <c r="J1" s="196"/>
      <c r="K1" s="197" t="s">
        <v>3</v>
      </c>
      <c r="L1" s="195"/>
      <c r="M1" s="196"/>
      <c r="N1" s="197" t="s">
        <v>4</v>
      </c>
      <c r="O1" s="195"/>
      <c r="P1" s="196"/>
      <c r="Q1" s="197" t="s">
        <v>5</v>
      </c>
      <c r="R1" s="195"/>
      <c r="S1" s="196"/>
      <c r="T1" s="197" t="s">
        <v>20</v>
      </c>
      <c r="U1" s="195"/>
      <c r="V1" s="196"/>
      <c r="W1" s="197" t="s">
        <v>6</v>
      </c>
      <c r="X1" s="195"/>
      <c r="Y1" s="196"/>
      <c r="Z1" s="197" t="s">
        <v>7</v>
      </c>
      <c r="AA1" s="195"/>
      <c r="AB1" s="196"/>
      <c r="AC1" s="195" t="s">
        <v>8</v>
      </c>
      <c r="AD1" s="195"/>
      <c r="AE1" s="195"/>
      <c r="AF1" s="197" t="s">
        <v>9</v>
      </c>
      <c r="AG1" s="195"/>
      <c r="AH1" s="196"/>
      <c r="AI1" s="195" t="s">
        <v>10</v>
      </c>
      <c r="AJ1" s="195"/>
      <c r="AK1" s="19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f>'pohyb obyv 98'!AI8</f>
        <v>1260</v>
      </c>
      <c r="C3" s="13">
        <f>'pohyb obyv 98'!AJ8</f>
        <v>1275</v>
      </c>
      <c r="D3" s="26">
        <f aca="true" t="shared" si="0" ref="D3:D8">B3+C3</f>
        <v>2535</v>
      </c>
      <c r="E3" s="43">
        <f>B8</f>
        <v>1259</v>
      </c>
      <c r="F3" s="43">
        <f>C8</f>
        <v>1269</v>
      </c>
      <c r="G3" s="44">
        <f aca="true" t="shared" si="1" ref="G3:G8">E3+F3</f>
        <v>2528</v>
      </c>
      <c r="H3" s="45">
        <f>E8</f>
        <v>1259</v>
      </c>
      <c r="I3" s="43">
        <f>F8</f>
        <v>1270</v>
      </c>
      <c r="J3" s="26">
        <f aca="true" t="shared" si="2" ref="J3:J8">H3+I3</f>
        <v>2529</v>
      </c>
      <c r="K3" s="45">
        <f>H8</f>
        <v>1259</v>
      </c>
      <c r="L3" s="43">
        <f>I8</f>
        <v>1270</v>
      </c>
      <c r="M3" s="26">
        <f aca="true" t="shared" si="3" ref="M3:M8">K3+L3</f>
        <v>2529</v>
      </c>
      <c r="N3" s="45">
        <f>K8</f>
        <v>1259</v>
      </c>
      <c r="O3" s="43">
        <f>L8</f>
        <v>1268</v>
      </c>
      <c r="P3" s="26">
        <f aca="true" t="shared" si="4" ref="P3:P8">N3+O3</f>
        <v>2527</v>
      </c>
      <c r="Q3" s="45">
        <f>N8</f>
        <v>1257</v>
      </c>
      <c r="R3" s="43">
        <f>O8</f>
        <v>1268</v>
      </c>
      <c r="S3" s="26">
        <f aca="true" t="shared" si="5" ref="S3:S8">Q3+R3</f>
        <v>2525</v>
      </c>
      <c r="T3" s="45">
        <f>Q8</f>
        <v>1259</v>
      </c>
      <c r="U3" s="43">
        <f>R8</f>
        <v>1271</v>
      </c>
      <c r="V3" s="26">
        <f aca="true" t="shared" si="6" ref="V3:V8">T3+U3</f>
        <v>2530</v>
      </c>
      <c r="W3" s="45">
        <f>T8</f>
        <v>1260</v>
      </c>
      <c r="X3" s="43">
        <f>U8</f>
        <v>1268</v>
      </c>
      <c r="Y3" s="26">
        <f aca="true" t="shared" si="7" ref="Y3:Y8">W3+X3</f>
        <v>2528</v>
      </c>
      <c r="Z3" s="45">
        <f>W8</f>
        <v>1262</v>
      </c>
      <c r="AA3" s="43">
        <f>X8</f>
        <v>1263</v>
      </c>
      <c r="AB3" s="26">
        <f aca="true" t="shared" si="8" ref="AB3:AB8">Z3+AA3</f>
        <v>2525</v>
      </c>
      <c r="AC3" s="43">
        <f>Z8</f>
        <v>1265</v>
      </c>
      <c r="AD3" s="43">
        <f>AA8</f>
        <v>1261</v>
      </c>
      <c r="AE3" s="44">
        <f aca="true" t="shared" si="9" ref="AE3:AE8">AC3+AD3</f>
        <v>2526</v>
      </c>
      <c r="AF3" s="45">
        <f>AC8</f>
        <v>1266</v>
      </c>
      <c r="AG3" s="43">
        <f>AD8</f>
        <v>1262</v>
      </c>
      <c r="AH3" s="26">
        <f aca="true" t="shared" si="10" ref="AH3:AH8">AF3+AG3</f>
        <v>2528</v>
      </c>
      <c r="AI3" s="43">
        <f>AF8</f>
        <v>1266</v>
      </c>
      <c r="AJ3" s="43">
        <f>AG8</f>
        <v>1259</v>
      </c>
      <c r="AK3" s="26">
        <f aca="true" t="shared" si="11" ref="AK3:AK8">AI3+AJ3</f>
        <v>2525</v>
      </c>
      <c r="AL3" s="11"/>
      <c r="AM3" s="11"/>
      <c r="AN3" s="11"/>
      <c r="AO3" s="11"/>
    </row>
    <row r="4" spans="1:38" ht="12.75">
      <c r="A4" s="2" t="s">
        <v>11</v>
      </c>
      <c r="B4" s="12">
        <v>1</v>
      </c>
      <c r="C4" s="13">
        <v>0</v>
      </c>
      <c r="D4" s="26">
        <f t="shared" si="0"/>
        <v>1</v>
      </c>
      <c r="E4" s="13">
        <v>1</v>
      </c>
      <c r="F4" s="13">
        <v>1</v>
      </c>
      <c r="G4" s="44">
        <f t="shared" si="1"/>
        <v>2</v>
      </c>
      <c r="H4" s="12">
        <v>2</v>
      </c>
      <c r="I4" s="13">
        <v>0</v>
      </c>
      <c r="J4" s="26">
        <f t="shared" si="2"/>
        <v>2</v>
      </c>
      <c r="K4" s="12">
        <v>0</v>
      </c>
      <c r="L4" s="13">
        <v>2</v>
      </c>
      <c r="M4" s="26">
        <f t="shared" si="3"/>
        <v>2</v>
      </c>
      <c r="N4" s="12">
        <v>1</v>
      </c>
      <c r="O4" s="13">
        <v>1</v>
      </c>
      <c r="P4" s="26">
        <f t="shared" si="4"/>
        <v>2</v>
      </c>
      <c r="Q4" s="12">
        <v>1</v>
      </c>
      <c r="R4" s="13">
        <v>1</v>
      </c>
      <c r="S4" s="26">
        <f t="shared" si="5"/>
        <v>2</v>
      </c>
      <c r="T4" s="12">
        <v>2</v>
      </c>
      <c r="U4" s="13">
        <v>0</v>
      </c>
      <c r="V4" s="26">
        <f t="shared" si="6"/>
        <v>2</v>
      </c>
      <c r="W4" s="12">
        <v>3</v>
      </c>
      <c r="X4" s="13">
        <v>1</v>
      </c>
      <c r="Y4" s="26">
        <f t="shared" si="7"/>
        <v>4</v>
      </c>
      <c r="Z4" s="12">
        <v>2</v>
      </c>
      <c r="AA4" s="13">
        <v>1</v>
      </c>
      <c r="AB4" s="26">
        <f t="shared" si="8"/>
        <v>3</v>
      </c>
      <c r="AC4" s="13">
        <v>1</v>
      </c>
      <c r="AD4" s="13">
        <v>2</v>
      </c>
      <c r="AE4" s="44">
        <f t="shared" si="9"/>
        <v>3</v>
      </c>
      <c r="AF4" s="12">
        <v>1</v>
      </c>
      <c r="AG4" s="13">
        <v>0</v>
      </c>
      <c r="AH4" s="26">
        <f t="shared" si="10"/>
        <v>1</v>
      </c>
      <c r="AI4" s="13">
        <v>1</v>
      </c>
      <c r="AJ4" s="13">
        <v>0</v>
      </c>
      <c r="AK4" s="26">
        <f t="shared" si="11"/>
        <v>1</v>
      </c>
      <c r="AL4" s="13">
        <f>SUM(AI4+AF4+AC4+Z4+W4+T4+Q4+N4+K4+H4+E4+B4)</f>
        <v>16</v>
      </c>
    </row>
    <row r="5" spans="1:37" ht="12.75">
      <c r="A5" s="2" t="s">
        <v>12</v>
      </c>
      <c r="B5" s="12">
        <v>1</v>
      </c>
      <c r="C5" s="13">
        <v>2</v>
      </c>
      <c r="D5" s="26">
        <f t="shared" si="0"/>
        <v>3</v>
      </c>
      <c r="E5" s="13">
        <v>1</v>
      </c>
      <c r="F5" s="13">
        <v>0</v>
      </c>
      <c r="G5" s="44">
        <f t="shared" si="1"/>
        <v>1</v>
      </c>
      <c r="H5" s="12">
        <v>2</v>
      </c>
      <c r="I5" s="13">
        <v>0</v>
      </c>
      <c r="J5" s="26">
        <f t="shared" si="2"/>
        <v>2</v>
      </c>
      <c r="K5" s="12">
        <v>0</v>
      </c>
      <c r="L5" s="13">
        <v>3</v>
      </c>
      <c r="M5" s="26">
        <f t="shared" si="3"/>
        <v>3</v>
      </c>
      <c r="N5" s="12">
        <v>2</v>
      </c>
      <c r="O5" s="13">
        <v>2</v>
      </c>
      <c r="P5" s="26">
        <f t="shared" si="4"/>
        <v>4</v>
      </c>
      <c r="Q5" s="12">
        <v>1</v>
      </c>
      <c r="R5" s="13">
        <v>2</v>
      </c>
      <c r="S5" s="26">
        <f t="shared" si="5"/>
        <v>3</v>
      </c>
      <c r="T5" s="12">
        <v>1</v>
      </c>
      <c r="U5" s="13">
        <v>1</v>
      </c>
      <c r="V5" s="26">
        <f t="shared" si="6"/>
        <v>2</v>
      </c>
      <c r="W5" s="12">
        <v>1</v>
      </c>
      <c r="X5" s="13">
        <v>2</v>
      </c>
      <c r="Y5" s="26">
        <f t="shared" si="7"/>
        <v>3</v>
      </c>
      <c r="Z5" s="12">
        <v>0</v>
      </c>
      <c r="AA5" s="13">
        <v>2</v>
      </c>
      <c r="AB5" s="26">
        <f t="shared" si="8"/>
        <v>2</v>
      </c>
      <c r="AC5" s="13">
        <v>0</v>
      </c>
      <c r="AD5" s="13">
        <v>1</v>
      </c>
      <c r="AE5" s="44">
        <f t="shared" si="9"/>
        <v>1</v>
      </c>
      <c r="AF5" s="12">
        <v>1</v>
      </c>
      <c r="AG5" s="13">
        <v>3</v>
      </c>
      <c r="AH5" s="26">
        <f t="shared" si="10"/>
        <v>4</v>
      </c>
      <c r="AI5" s="13">
        <v>4</v>
      </c>
      <c r="AJ5" s="13">
        <v>3</v>
      </c>
      <c r="AK5" s="26">
        <f t="shared" si="11"/>
        <v>7</v>
      </c>
    </row>
    <row r="6" spans="1:37" ht="12.75">
      <c r="A6" s="2" t="s">
        <v>13</v>
      </c>
      <c r="B6" s="12">
        <v>0</v>
      </c>
      <c r="C6" s="13">
        <v>0</v>
      </c>
      <c r="D6" s="26">
        <f t="shared" si="0"/>
        <v>0</v>
      </c>
      <c r="E6" s="13">
        <v>0</v>
      </c>
      <c r="F6" s="13">
        <v>0</v>
      </c>
      <c r="G6" s="44">
        <f t="shared" si="1"/>
        <v>0</v>
      </c>
      <c r="H6" s="12">
        <v>0</v>
      </c>
      <c r="I6" s="13">
        <v>0</v>
      </c>
      <c r="J6" s="26">
        <f t="shared" si="2"/>
        <v>0</v>
      </c>
      <c r="K6" s="12">
        <v>0</v>
      </c>
      <c r="L6" s="13">
        <v>1</v>
      </c>
      <c r="M6" s="26">
        <f t="shared" si="3"/>
        <v>1</v>
      </c>
      <c r="N6" s="12">
        <v>0</v>
      </c>
      <c r="O6" s="13">
        <v>1</v>
      </c>
      <c r="P6" s="26">
        <f t="shared" si="4"/>
        <v>1</v>
      </c>
      <c r="Q6" s="12">
        <v>2</v>
      </c>
      <c r="R6" s="13">
        <v>4</v>
      </c>
      <c r="S6" s="26">
        <f t="shared" si="5"/>
        <v>6</v>
      </c>
      <c r="T6" s="12">
        <v>0</v>
      </c>
      <c r="U6" s="13">
        <v>0</v>
      </c>
      <c r="V6" s="26">
        <f t="shared" si="6"/>
        <v>0</v>
      </c>
      <c r="W6" s="12">
        <v>1</v>
      </c>
      <c r="X6" s="13">
        <v>0</v>
      </c>
      <c r="Y6" s="26">
        <f t="shared" si="7"/>
        <v>1</v>
      </c>
      <c r="Z6" s="12">
        <v>1</v>
      </c>
      <c r="AA6" s="13">
        <v>0</v>
      </c>
      <c r="AB6" s="26">
        <f t="shared" si="8"/>
        <v>1</v>
      </c>
      <c r="AC6" s="13">
        <v>1</v>
      </c>
      <c r="AD6" s="13">
        <v>1</v>
      </c>
      <c r="AE6" s="44">
        <f t="shared" si="9"/>
        <v>2</v>
      </c>
      <c r="AF6" s="12">
        <v>0</v>
      </c>
      <c r="AG6" s="13">
        <v>0</v>
      </c>
      <c r="AH6" s="26">
        <f t="shared" si="10"/>
        <v>0</v>
      </c>
      <c r="AI6" s="13">
        <v>3</v>
      </c>
      <c r="AJ6" s="13">
        <v>4</v>
      </c>
      <c r="AK6" s="26">
        <f t="shared" si="11"/>
        <v>7</v>
      </c>
    </row>
    <row r="7" spans="1:37" ht="12.75">
      <c r="A7" s="2" t="s">
        <v>14</v>
      </c>
      <c r="B7" s="12">
        <v>1</v>
      </c>
      <c r="C7" s="13">
        <v>4</v>
      </c>
      <c r="D7" s="26">
        <f t="shared" si="0"/>
        <v>5</v>
      </c>
      <c r="E7" s="13">
        <v>0</v>
      </c>
      <c r="F7" s="13">
        <v>0</v>
      </c>
      <c r="G7" s="44">
        <f>F7</f>
        <v>0</v>
      </c>
      <c r="H7" s="12">
        <v>0</v>
      </c>
      <c r="I7" s="13">
        <v>0</v>
      </c>
      <c r="J7" s="26">
        <f t="shared" si="2"/>
        <v>0</v>
      </c>
      <c r="K7" s="12">
        <v>0</v>
      </c>
      <c r="L7" s="13">
        <v>2</v>
      </c>
      <c r="M7" s="26">
        <f t="shared" si="3"/>
        <v>2</v>
      </c>
      <c r="N7" s="12">
        <v>1</v>
      </c>
      <c r="O7" s="13">
        <v>0</v>
      </c>
      <c r="P7" s="26">
        <f t="shared" si="4"/>
        <v>1</v>
      </c>
      <c r="Q7" s="12">
        <v>0</v>
      </c>
      <c r="R7" s="13">
        <v>0</v>
      </c>
      <c r="S7" s="26">
        <f t="shared" si="5"/>
        <v>0</v>
      </c>
      <c r="T7" s="12">
        <v>0</v>
      </c>
      <c r="U7" s="13">
        <v>2</v>
      </c>
      <c r="V7" s="26">
        <f t="shared" si="6"/>
        <v>2</v>
      </c>
      <c r="W7" s="12">
        <v>1</v>
      </c>
      <c r="X7" s="13">
        <v>4</v>
      </c>
      <c r="Y7" s="26">
        <f t="shared" si="7"/>
        <v>5</v>
      </c>
      <c r="Z7" s="12">
        <v>0</v>
      </c>
      <c r="AA7" s="13">
        <v>1</v>
      </c>
      <c r="AB7" s="26">
        <f t="shared" si="8"/>
        <v>1</v>
      </c>
      <c r="AC7" s="13">
        <v>1</v>
      </c>
      <c r="AD7" s="13">
        <v>1</v>
      </c>
      <c r="AE7" s="44">
        <f t="shared" si="9"/>
        <v>2</v>
      </c>
      <c r="AF7" s="12">
        <v>0</v>
      </c>
      <c r="AG7" s="13">
        <v>0</v>
      </c>
      <c r="AH7" s="26">
        <f t="shared" si="10"/>
        <v>0</v>
      </c>
      <c r="AI7" s="13">
        <v>2</v>
      </c>
      <c r="AJ7" s="13">
        <v>1</v>
      </c>
      <c r="AK7" s="26">
        <f t="shared" si="11"/>
        <v>3</v>
      </c>
    </row>
    <row r="8" spans="1:37" ht="43.5" customHeight="1">
      <c r="A8" s="23" t="s">
        <v>15</v>
      </c>
      <c r="B8" s="31">
        <f>B3+B4-B5+B6-B7</f>
        <v>1259</v>
      </c>
      <c r="C8" s="32">
        <f aca="true" t="shared" si="12" ref="C8:AD8">C3+C4-C5+C6-C7</f>
        <v>1269</v>
      </c>
      <c r="D8" s="27">
        <f t="shared" si="0"/>
        <v>2528</v>
      </c>
      <c r="E8" s="32">
        <f t="shared" si="12"/>
        <v>1259</v>
      </c>
      <c r="F8" s="32">
        <f t="shared" si="12"/>
        <v>1270</v>
      </c>
      <c r="G8" s="33">
        <f t="shared" si="1"/>
        <v>2529</v>
      </c>
      <c r="H8" s="31">
        <f t="shared" si="12"/>
        <v>1259</v>
      </c>
      <c r="I8" s="32">
        <f t="shared" si="12"/>
        <v>1270</v>
      </c>
      <c r="J8" s="27">
        <f t="shared" si="2"/>
        <v>2529</v>
      </c>
      <c r="K8" s="31">
        <f t="shared" si="12"/>
        <v>1259</v>
      </c>
      <c r="L8" s="32">
        <f t="shared" si="12"/>
        <v>1268</v>
      </c>
      <c r="M8" s="27">
        <f t="shared" si="3"/>
        <v>2527</v>
      </c>
      <c r="N8" s="31">
        <f t="shared" si="12"/>
        <v>1257</v>
      </c>
      <c r="O8" s="32">
        <f t="shared" si="12"/>
        <v>1268</v>
      </c>
      <c r="P8" s="27">
        <f t="shared" si="4"/>
        <v>2525</v>
      </c>
      <c r="Q8" s="31">
        <f t="shared" si="12"/>
        <v>1259</v>
      </c>
      <c r="R8" s="32">
        <f t="shared" si="12"/>
        <v>1271</v>
      </c>
      <c r="S8" s="27">
        <f t="shared" si="5"/>
        <v>2530</v>
      </c>
      <c r="T8" s="31">
        <f t="shared" si="12"/>
        <v>1260</v>
      </c>
      <c r="U8" s="32">
        <f t="shared" si="12"/>
        <v>1268</v>
      </c>
      <c r="V8" s="27">
        <f t="shared" si="6"/>
        <v>2528</v>
      </c>
      <c r="W8" s="31">
        <f t="shared" si="12"/>
        <v>1262</v>
      </c>
      <c r="X8" s="32">
        <f t="shared" si="12"/>
        <v>1263</v>
      </c>
      <c r="Y8" s="27">
        <f t="shared" si="7"/>
        <v>2525</v>
      </c>
      <c r="Z8" s="31">
        <f t="shared" si="12"/>
        <v>1265</v>
      </c>
      <c r="AA8" s="32">
        <f t="shared" si="12"/>
        <v>1261</v>
      </c>
      <c r="AB8" s="27">
        <f t="shared" si="8"/>
        <v>2526</v>
      </c>
      <c r="AC8" s="32">
        <f t="shared" si="12"/>
        <v>1266</v>
      </c>
      <c r="AD8" s="32">
        <f t="shared" si="12"/>
        <v>1262</v>
      </c>
      <c r="AE8" s="33">
        <f t="shared" si="9"/>
        <v>2528</v>
      </c>
      <c r="AF8" s="31">
        <f>AF3+AF4-AF5+AF6-AF7</f>
        <v>1266</v>
      </c>
      <c r="AG8" s="32">
        <f>AG3+AG4-AG5+AG6-AG7</f>
        <v>1259</v>
      </c>
      <c r="AH8" s="27">
        <f t="shared" si="10"/>
        <v>2525</v>
      </c>
      <c r="AI8" s="32">
        <f>AI3+AI4-AI5+AI6-AI7</f>
        <v>1264</v>
      </c>
      <c r="AJ8" s="32">
        <f>AJ3+AJ4-AJ5+AJ6-AJ7</f>
        <v>1259</v>
      </c>
      <c r="AK8" s="27">
        <f t="shared" si="11"/>
        <v>2523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-1</v>
      </c>
      <c r="C10" s="38">
        <f>C8-C3</f>
        <v>-6</v>
      </c>
      <c r="D10" s="29">
        <f>C10+B10</f>
        <v>-7</v>
      </c>
      <c r="E10" s="38">
        <f>E8-E3</f>
        <v>0</v>
      </c>
      <c r="F10" s="38">
        <f>F8-F3</f>
        <v>1</v>
      </c>
      <c r="G10" s="39">
        <f>F10+E10</f>
        <v>1</v>
      </c>
      <c r="H10" s="37">
        <f>H8-H3</f>
        <v>0</v>
      </c>
      <c r="I10" s="38">
        <f>I8-I3</f>
        <v>0</v>
      </c>
      <c r="J10" s="29">
        <f>I10+H10</f>
        <v>0</v>
      </c>
      <c r="K10" s="37">
        <f>K8-K3</f>
        <v>0</v>
      </c>
      <c r="L10" s="38">
        <f>L8-L3</f>
        <v>-2</v>
      </c>
      <c r="M10" s="29">
        <f>L10+K10</f>
        <v>-2</v>
      </c>
      <c r="N10" s="37">
        <f>N8-N3</f>
        <v>-2</v>
      </c>
      <c r="O10" s="38">
        <f>O8-O3</f>
        <v>0</v>
      </c>
      <c r="P10" s="29">
        <f>O10+N10</f>
        <v>-2</v>
      </c>
      <c r="Q10" s="37">
        <f>Q8-Q3</f>
        <v>2</v>
      </c>
      <c r="R10" s="38">
        <f>R8-R3</f>
        <v>3</v>
      </c>
      <c r="S10" s="29">
        <f>R10+Q10</f>
        <v>5</v>
      </c>
      <c r="T10" s="37">
        <f>T8-T3</f>
        <v>1</v>
      </c>
      <c r="U10" s="38">
        <f>U8-U3</f>
        <v>-3</v>
      </c>
      <c r="V10" s="29">
        <f>U10+T10</f>
        <v>-2</v>
      </c>
      <c r="W10" s="37">
        <f>W8-W3</f>
        <v>2</v>
      </c>
      <c r="X10" s="38">
        <f>X8-X3</f>
        <v>-5</v>
      </c>
      <c r="Y10" s="29">
        <f>X10+W10</f>
        <v>-3</v>
      </c>
      <c r="Z10" s="37">
        <f>Z8-Z3</f>
        <v>3</v>
      </c>
      <c r="AA10" s="38">
        <f>AA8-AA3</f>
        <v>-2</v>
      </c>
      <c r="AB10" s="29">
        <f>AA10+Z10</f>
        <v>1</v>
      </c>
      <c r="AC10" s="38">
        <f>AC8-AC3</f>
        <v>1</v>
      </c>
      <c r="AD10" s="38">
        <f>AD8-AD3</f>
        <v>1</v>
      </c>
      <c r="AE10" s="39">
        <f>AD10+AC10</f>
        <v>2</v>
      </c>
      <c r="AF10" s="37">
        <f>AF8-AF3</f>
        <v>0</v>
      </c>
      <c r="AG10" s="38">
        <f>AG8-AG3</f>
        <v>-3</v>
      </c>
      <c r="AH10" s="29">
        <f>AG10+AF10</f>
        <v>-3</v>
      </c>
      <c r="AI10" s="38">
        <f>AI8-AI3</f>
        <v>-2</v>
      </c>
      <c r="AJ10" s="38">
        <f>AJ8-AJ3</f>
        <v>0</v>
      </c>
      <c r="AK10" s="29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1.0079428117553615</v>
      </c>
      <c r="D12" s="30"/>
      <c r="E12" s="41">
        <f>1</f>
        <v>1</v>
      </c>
      <c r="F12" s="41">
        <f>F8/E8</f>
        <v>1.0087370929308976</v>
      </c>
      <c r="G12" s="42"/>
      <c r="H12" s="40">
        <f>1</f>
        <v>1</v>
      </c>
      <c r="I12" s="41">
        <f>I8/H8</f>
        <v>1.0087370929308976</v>
      </c>
      <c r="J12" s="30"/>
      <c r="K12" s="40">
        <f>1</f>
        <v>1</v>
      </c>
      <c r="L12" s="41">
        <f>L8/K8</f>
        <v>1.0071485305798253</v>
      </c>
      <c r="M12" s="30"/>
      <c r="N12" s="40">
        <f>1</f>
        <v>1</v>
      </c>
      <c r="O12" s="41">
        <f>O8/N8</f>
        <v>1.0087509944311854</v>
      </c>
      <c r="P12" s="30"/>
      <c r="Q12" s="40">
        <f>1</f>
        <v>1</v>
      </c>
      <c r="R12" s="41">
        <f>R8/Q8</f>
        <v>1.0095313741064338</v>
      </c>
      <c r="S12" s="30"/>
      <c r="T12" s="40">
        <f>1</f>
        <v>1</v>
      </c>
      <c r="U12" s="41">
        <f>U8/T8</f>
        <v>1.0063492063492063</v>
      </c>
      <c r="V12" s="30"/>
      <c r="W12" s="40">
        <f>1</f>
        <v>1</v>
      </c>
      <c r="X12" s="41">
        <f>X8/W8</f>
        <v>1.0007923930269413</v>
      </c>
      <c r="Y12" s="30"/>
      <c r="Z12" s="40">
        <f>1</f>
        <v>1</v>
      </c>
      <c r="AA12" s="41">
        <f>AA8/Z8</f>
        <v>0.9968379446640316</v>
      </c>
      <c r="AB12" s="30"/>
      <c r="AC12" s="41">
        <f>1</f>
        <v>1</v>
      </c>
      <c r="AD12" s="41">
        <f>AD8/AC8</f>
        <v>0.9968404423380727</v>
      </c>
      <c r="AE12" s="42"/>
      <c r="AF12" s="40">
        <f>1</f>
        <v>1</v>
      </c>
      <c r="AG12" s="41">
        <f>AG8/AF8</f>
        <v>0.9944707740916272</v>
      </c>
      <c r="AH12" s="30"/>
      <c r="AI12" s="41">
        <f>1</f>
        <v>1</v>
      </c>
      <c r="AJ12" s="41">
        <f>AJ8/AI8</f>
        <v>0.9960443037974683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1</v>
      </c>
      <c r="F14" s="46">
        <f t="shared" si="13"/>
        <v>1.0007880220646177</v>
      </c>
      <c r="G14" s="47">
        <f t="shared" si="13"/>
        <v>1.0003955696202531</v>
      </c>
      <c r="H14" s="48">
        <f t="shared" si="13"/>
        <v>1</v>
      </c>
      <c r="I14" s="46">
        <f t="shared" si="13"/>
        <v>1</v>
      </c>
      <c r="J14" s="49">
        <f t="shared" si="13"/>
        <v>1</v>
      </c>
      <c r="K14" s="48">
        <f t="shared" si="13"/>
        <v>1</v>
      </c>
      <c r="L14" s="46">
        <f t="shared" si="13"/>
        <v>0.9984251968503937</v>
      </c>
      <c r="M14" s="49">
        <f t="shared" si="13"/>
        <v>0.9992091735863978</v>
      </c>
      <c r="N14" s="48">
        <f t="shared" si="13"/>
        <v>0.9984114376489277</v>
      </c>
      <c r="O14" s="46">
        <f t="shared" si="13"/>
        <v>1</v>
      </c>
      <c r="P14" s="49">
        <f t="shared" si="13"/>
        <v>0.999208547685002</v>
      </c>
      <c r="Q14" s="48">
        <f t="shared" si="13"/>
        <v>1.0015910898965792</v>
      </c>
      <c r="R14" s="46">
        <f t="shared" si="13"/>
        <v>1.002365930599369</v>
      </c>
      <c r="S14" s="49">
        <f t="shared" si="13"/>
        <v>1.001980198019802</v>
      </c>
      <c r="T14" s="48">
        <f t="shared" si="13"/>
        <v>1.0007942811755361</v>
      </c>
      <c r="U14" s="46">
        <f t="shared" si="13"/>
        <v>0.997639653815893</v>
      </c>
      <c r="V14" s="49">
        <f t="shared" si="13"/>
        <v>0.9992094861660079</v>
      </c>
      <c r="W14" s="48">
        <f t="shared" si="13"/>
        <v>1.0015873015873016</v>
      </c>
      <c r="X14" s="46">
        <f t="shared" si="13"/>
        <v>0.9960567823343849</v>
      </c>
      <c r="Y14" s="49">
        <f t="shared" si="13"/>
        <v>0.9988132911392406</v>
      </c>
      <c r="Z14" s="48">
        <f t="shared" si="13"/>
        <v>1.002377179080824</v>
      </c>
      <c r="AA14" s="46">
        <f t="shared" si="13"/>
        <v>0.9984164687252574</v>
      </c>
      <c r="AB14" s="49">
        <f t="shared" si="13"/>
        <v>1.0003960396039604</v>
      </c>
      <c r="AC14" s="46">
        <f t="shared" si="13"/>
        <v>1.000790513833992</v>
      </c>
      <c r="AD14" s="46">
        <f t="shared" si="13"/>
        <v>1.000793021411578</v>
      </c>
      <c r="AE14" s="47">
        <f t="shared" si="13"/>
        <v>1.0007917656373713</v>
      </c>
      <c r="AF14" s="48">
        <f t="shared" si="13"/>
        <v>1</v>
      </c>
      <c r="AG14" s="46">
        <f t="shared" si="13"/>
        <v>0.9976228209191759</v>
      </c>
      <c r="AH14" s="49">
        <f t="shared" si="13"/>
        <v>0.9988132911392406</v>
      </c>
      <c r="AI14" s="46">
        <f t="shared" si="13"/>
        <v>0.9984202211690363</v>
      </c>
      <c r="AJ14" s="46">
        <f t="shared" si="13"/>
        <v>1</v>
      </c>
      <c r="AK14" s="49">
        <f t="shared" si="13"/>
        <v>0.9992079207920792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F18" s="109"/>
      <c r="G18" s="110"/>
      <c r="H18" s="109"/>
      <c r="I18" s="109"/>
      <c r="J18" s="110"/>
      <c r="K18" s="109"/>
      <c r="L18" s="109"/>
      <c r="M18" s="110"/>
      <c r="N18" s="109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1259</v>
      </c>
      <c r="C19" s="52">
        <f>C8</f>
        <v>1269</v>
      </c>
      <c r="D19" s="26">
        <f>D8</f>
        <v>2528</v>
      </c>
      <c r="F19" s="109"/>
      <c r="G19" s="110"/>
      <c r="H19" s="109"/>
      <c r="I19" s="109"/>
      <c r="J19" s="110"/>
      <c r="K19" s="109"/>
      <c r="L19" s="109"/>
      <c r="M19" s="110"/>
      <c r="N19" s="109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1259</v>
      </c>
      <c r="C20" s="52">
        <f>F8</f>
        <v>1270</v>
      </c>
      <c r="D20" s="26">
        <f>G8</f>
        <v>2529</v>
      </c>
      <c r="F20" s="109"/>
      <c r="G20" s="110"/>
      <c r="H20" s="109"/>
      <c r="I20" s="109"/>
      <c r="J20" s="110"/>
      <c r="K20" s="109"/>
      <c r="L20" s="109"/>
      <c r="M20" s="110"/>
      <c r="N20" s="109"/>
      <c r="P20" s="18"/>
      <c r="S20" s="18"/>
      <c r="V20" s="18"/>
      <c r="Y20" s="18"/>
      <c r="AB20" s="18"/>
      <c r="AE20" s="18"/>
      <c r="AH20" s="18"/>
      <c r="AK20" s="18"/>
    </row>
    <row r="21" spans="1:37" ht="15.75">
      <c r="A21" s="17" t="s">
        <v>2</v>
      </c>
      <c r="B21" s="45">
        <f>H8</f>
        <v>1259</v>
      </c>
      <c r="C21" s="52">
        <f>I8</f>
        <v>1270</v>
      </c>
      <c r="D21" s="26">
        <f>B21+C21</f>
        <v>2529</v>
      </c>
      <c r="F21" s="114"/>
      <c r="G21" s="114"/>
      <c r="H21" s="114"/>
      <c r="I21" s="114"/>
      <c r="J21" s="114"/>
      <c r="K21" s="114"/>
      <c r="L21" s="114"/>
      <c r="M21" s="110"/>
      <c r="N21" s="109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1259</v>
      </c>
      <c r="C22" s="52">
        <f>L8</f>
        <v>1268</v>
      </c>
      <c r="D22" s="26">
        <f aca="true" t="shared" si="14" ref="D22:D30">B22+C22</f>
        <v>2527</v>
      </c>
      <c r="F22" s="111"/>
      <c r="G22" s="111"/>
      <c r="H22" s="111"/>
      <c r="I22" s="111"/>
      <c r="J22" s="111"/>
      <c r="K22" s="111"/>
      <c r="L22" s="111"/>
      <c r="M22" s="110"/>
      <c r="N22" s="109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1257</v>
      </c>
      <c r="C23" s="52">
        <f>O8</f>
        <v>1268</v>
      </c>
      <c r="D23" s="26">
        <f t="shared" si="14"/>
        <v>2525</v>
      </c>
      <c r="F23" s="115"/>
      <c r="G23" s="115"/>
      <c r="H23" s="115"/>
      <c r="I23" s="115"/>
      <c r="J23" s="112"/>
      <c r="K23" s="112"/>
      <c r="L23" s="113"/>
      <c r="M23" s="110"/>
      <c r="N23" s="109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1259</v>
      </c>
      <c r="C24" s="52">
        <f>R8</f>
        <v>1271</v>
      </c>
      <c r="D24" s="26">
        <f t="shared" si="14"/>
        <v>2530</v>
      </c>
      <c r="F24" s="115"/>
      <c r="G24" s="115"/>
      <c r="H24" s="115"/>
      <c r="I24" s="115"/>
      <c r="J24" s="112"/>
      <c r="K24" s="112"/>
      <c r="L24" s="113"/>
      <c r="M24" s="110"/>
      <c r="N24" s="109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1260</v>
      </c>
      <c r="C25" s="52">
        <f>U8</f>
        <v>1268</v>
      </c>
      <c r="D25" s="26">
        <f t="shared" si="14"/>
        <v>2528</v>
      </c>
      <c r="F25" s="115"/>
      <c r="G25" s="115"/>
      <c r="H25" s="115"/>
      <c r="I25" s="115"/>
      <c r="J25" s="112"/>
      <c r="K25" s="112"/>
      <c r="L25" s="113"/>
      <c r="M25" s="110"/>
      <c r="N25" s="109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1262</v>
      </c>
      <c r="C26" s="52">
        <f>X8</f>
        <v>1263</v>
      </c>
      <c r="D26" s="26">
        <f t="shared" si="14"/>
        <v>2525</v>
      </c>
      <c r="F26" s="115"/>
      <c r="G26" s="115"/>
      <c r="H26" s="115"/>
      <c r="I26" s="115"/>
      <c r="J26" s="112"/>
      <c r="K26" s="112"/>
      <c r="L26" s="113"/>
      <c r="M26" s="110"/>
      <c r="N26" s="109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f>Z8</f>
        <v>1265</v>
      </c>
      <c r="C27" s="52">
        <f>AA8</f>
        <v>1261</v>
      </c>
      <c r="D27" s="26">
        <f t="shared" si="14"/>
        <v>2526</v>
      </c>
      <c r="G27" s="18"/>
      <c r="H27" s="54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1266</v>
      </c>
      <c r="C28" s="52">
        <f>AD8</f>
        <v>1262</v>
      </c>
      <c r="D28" s="26">
        <f t="shared" si="14"/>
        <v>2528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1266</v>
      </c>
      <c r="C29" s="52">
        <f>AG8</f>
        <v>1259</v>
      </c>
      <c r="D29" s="26">
        <f t="shared" si="14"/>
        <v>2525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1264</v>
      </c>
      <c r="C30" s="53">
        <f>AJ8</f>
        <v>1259</v>
      </c>
      <c r="D30" s="27">
        <f t="shared" si="14"/>
        <v>2523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202" t="s">
        <v>30</v>
      </c>
      <c r="B37" s="203"/>
      <c r="C37" s="203"/>
      <c r="D37" s="203"/>
      <c r="E37" s="203"/>
      <c r="F37" s="203"/>
      <c r="G37" s="204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5"/>
      <c r="B38" s="206"/>
      <c r="C38" s="206"/>
      <c r="D38" s="206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8" t="s">
        <v>11</v>
      </c>
      <c r="B39" s="199"/>
      <c r="C39" s="199"/>
      <c r="D39" s="199"/>
      <c r="E39" s="89">
        <f aca="true" t="shared" si="15" ref="E39:F42">SUM(B4+E4+H4+K4+N4+Q4+T4+W4+Z4+AC4+AF4+AI4)</f>
        <v>16</v>
      </c>
      <c r="F39" s="89">
        <f t="shared" si="15"/>
        <v>9</v>
      </c>
      <c r="G39" s="105">
        <f>SUM(E39:F39)</f>
        <v>25</v>
      </c>
    </row>
    <row r="40" spans="1:7" ht="12.75">
      <c r="A40" s="198" t="s">
        <v>12</v>
      </c>
      <c r="B40" s="199"/>
      <c r="C40" s="199"/>
      <c r="D40" s="199"/>
      <c r="E40" s="89">
        <f t="shared" si="15"/>
        <v>14</v>
      </c>
      <c r="F40" s="89">
        <f t="shared" si="15"/>
        <v>21</v>
      </c>
      <c r="G40" s="105">
        <f>SUM(E40:F40)</f>
        <v>35</v>
      </c>
    </row>
    <row r="41" spans="1:7" ht="12.75">
      <c r="A41" s="198" t="s">
        <v>13</v>
      </c>
      <c r="B41" s="199"/>
      <c r="C41" s="199"/>
      <c r="D41" s="199"/>
      <c r="E41" s="89">
        <f t="shared" si="15"/>
        <v>8</v>
      </c>
      <c r="F41" s="89">
        <f t="shared" si="15"/>
        <v>11</v>
      </c>
      <c r="G41" s="105">
        <f>SUM(E41:F41)</f>
        <v>19</v>
      </c>
    </row>
    <row r="42" spans="1:7" ht="13.5" thickBot="1">
      <c r="A42" s="200" t="s">
        <v>14</v>
      </c>
      <c r="B42" s="201"/>
      <c r="C42" s="201"/>
      <c r="D42" s="201"/>
      <c r="E42" s="106">
        <f t="shared" si="15"/>
        <v>6</v>
      </c>
      <c r="F42" s="106">
        <f t="shared" si="15"/>
        <v>15</v>
      </c>
      <c r="G42" s="105">
        <f>SUM(E42:F42)</f>
        <v>21</v>
      </c>
    </row>
  </sheetData>
  <sheetProtection/>
  <mergeCells count="18">
    <mergeCell ref="A41:D41"/>
    <mergeCell ref="A42:D42"/>
    <mergeCell ref="A37:G37"/>
    <mergeCell ref="A38:D38"/>
    <mergeCell ref="A39:D39"/>
    <mergeCell ref="A40:D40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Z1:AB1"/>
    <mergeCell ref="AC1:A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0" zoomScaleNormal="80" zoomScalePageLayoutView="0" workbookViewId="0" topLeftCell="A4">
      <selection activeCell="G42" sqref="G42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ht="12.75">
      <c r="A1" s="1"/>
      <c r="B1" s="197" t="s">
        <v>0</v>
      </c>
      <c r="C1" s="195"/>
      <c r="D1" s="196"/>
      <c r="E1" s="195" t="s">
        <v>1</v>
      </c>
      <c r="F1" s="195"/>
      <c r="G1" s="195"/>
      <c r="H1" s="197" t="s">
        <v>2</v>
      </c>
      <c r="I1" s="195"/>
      <c r="J1" s="196"/>
      <c r="K1" s="197" t="s">
        <v>3</v>
      </c>
      <c r="L1" s="195"/>
      <c r="M1" s="196"/>
      <c r="N1" s="197" t="s">
        <v>4</v>
      </c>
      <c r="O1" s="195"/>
      <c r="P1" s="196"/>
      <c r="Q1" s="197" t="s">
        <v>5</v>
      </c>
      <c r="R1" s="195"/>
      <c r="S1" s="196"/>
      <c r="T1" s="197" t="s">
        <v>20</v>
      </c>
      <c r="U1" s="195"/>
      <c r="V1" s="196"/>
      <c r="W1" s="197" t="s">
        <v>6</v>
      </c>
      <c r="X1" s="195"/>
      <c r="Y1" s="196"/>
      <c r="Z1" s="197" t="s">
        <v>7</v>
      </c>
      <c r="AA1" s="195"/>
      <c r="AB1" s="196"/>
      <c r="AC1" s="195" t="s">
        <v>8</v>
      </c>
      <c r="AD1" s="195"/>
      <c r="AE1" s="195"/>
      <c r="AF1" s="197" t="s">
        <v>9</v>
      </c>
      <c r="AG1" s="195"/>
      <c r="AH1" s="196"/>
      <c r="AI1" s="195" t="s">
        <v>10</v>
      </c>
      <c r="AJ1" s="195"/>
      <c r="AK1" s="196"/>
    </row>
    <row r="2" spans="1:37" ht="12.75">
      <c r="A2" s="2"/>
      <c r="B2" s="14" t="s">
        <v>16</v>
      </c>
      <c r="C2" s="15" t="s">
        <v>17</v>
      </c>
      <c r="D2" s="16" t="s">
        <v>19</v>
      </c>
      <c r="E2" s="10" t="s">
        <v>16</v>
      </c>
      <c r="F2" s="10" t="s">
        <v>17</v>
      </c>
      <c r="G2" s="10" t="s">
        <v>19</v>
      </c>
      <c r="H2" s="8" t="s">
        <v>16</v>
      </c>
      <c r="I2" s="10" t="s">
        <v>17</v>
      </c>
      <c r="J2" s="9" t="s">
        <v>19</v>
      </c>
      <c r="K2" s="8" t="s">
        <v>16</v>
      </c>
      <c r="L2" s="10" t="s">
        <v>17</v>
      </c>
      <c r="M2" s="9" t="s">
        <v>19</v>
      </c>
      <c r="N2" s="8" t="s">
        <v>16</v>
      </c>
      <c r="O2" s="10" t="s">
        <v>17</v>
      </c>
      <c r="P2" s="9" t="s">
        <v>19</v>
      </c>
      <c r="Q2" s="8" t="s">
        <v>16</v>
      </c>
      <c r="R2" s="10" t="s">
        <v>17</v>
      </c>
      <c r="S2" s="9" t="s">
        <v>19</v>
      </c>
      <c r="T2" s="2" t="s">
        <v>16</v>
      </c>
      <c r="U2" s="3" t="s">
        <v>17</v>
      </c>
      <c r="V2" s="9" t="s">
        <v>19</v>
      </c>
      <c r="W2" s="2" t="s">
        <v>16</v>
      </c>
      <c r="X2" s="3" t="s">
        <v>17</v>
      </c>
      <c r="Y2" s="9" t="s">
        <v>19</v>
      </c>
      <c r="Z2" s="2" t="s">
        <v>16</v>
      </c>
      <c r="AA2" s="3" t="s">
        <v>17</v>
      </c>
      <c r="AB2" s="9" t="s">
        <v>19</v>
      </c>
      <c r="AC2" s="3" t="s">
        <v>16</v>
      </c>
      <c r="AD2" s="3" t="s">
        <v>17</v>
      </c>
      <c r="AE2" s="10" t="s">
        <v>19</v>
      </c>
      <c r="AF2" s="2" t="s">
        <v>16</v>
      </c>
      <c r="AG2" s="3" t="s">
        <v>17</v>
      </c>
      <c r="AH2" s="9" t="s">
        <v>19</v>
      </c>
      <c r="AI2" s="3" t="s">
        <v>16</v>
      </c>
      <c r="AJ2" s="3" t="s">
        <v>17</v>
      </c>
      <c r="AK2" s="9" t="s">
        <v>19</v>
      </c>
    </row>
    <row r="3" spans="1:41" ht="43.5" customHeight="1">
      <c r="A3" s="22" t="s">
        <v>18</v>
      </c>
      <c r="B3" s="12">
        <f>'pohyb obyv 98'!AI8</f>
        <v>1260</v>
      </c>
      <c r="C3" s="13">
        <f>'pohyb obyv 98'!AJ8</f>
        <v>1275</v>
      </c>
      <c r="D3" s="26">
        <f aca="true" t="shared" si="0" ref="D3:D8">B3+C3</f>
        <v>2535</v>
      </c>
      <c r="E3" s="43">
        <f>B8</f>
        <v>1258</v>
      </c>
      <c r="F3" s="43">
        <f>C8</f>
        <v>1273</v>
      </c>
      <c r="G3" s="44">
        <f aca="true" t="shared" si="1" ref="G3:G8">E3+F3</f>
        <v>2531</v>
      </c>
      <c r="H3" s="45">
        <f>E8</f>
        <v>1257</v>
      </c>
      <c r="I3" s="43">
        <f>F8</f>
        <v>1273</v>
      </c>
      <c r="J3" s="26">
        <f aca="true" t="shared" si="2" ref="J3:J8">H3+I3</f>
        <v>2530</v>
      </c>
      <c r="K3" s="45">
        <f>H8</f>
        <v>1256</v>
      </c>
      <c r="L3" s="43">
        <f>I8</f>
        <v>1273</v>
      </c>
      <c r="M3" s="26">
        <f aca="true" t="shared" si="3" ref="M3:M8">K3+L3</f>
        <v>2529</v>
      </c>
      <c r="N3" s="45">
        <f>K8</f>
        <v>1256</v>
      </c>
      <c r="O3" s="43">
        <f>L8</f>
        <v>1271</v>
      </c>
      <c r="P3" s="26">
        <f aca="true" t="shared" si="4" ref="P3:P8">N3+O3</f>
        <v>2527</v>
      </c>
      <c r="Q3" s="45">
        <f>N8</f>
        <v>1258</v>
      </c>
      <c r="R3" s="43">
        <f>O8</f>
        <v>1268</v>
      </c>
      <c r="S3" s="26">
        <f aca="true" t="shared" si="5" ref="S3:S8">Q3+R3</f>
        <v>2526</v>
      </c>
      <c r="T3" s="45">
        <f>Q8</f>
        <v>1253</v>
      </c>
      <c r="U3" s="43">
        <f>R8</f>
        <v>1264</v>
      </c>
      <c r="V3" s="26">
        <f aca="true" t="shared" si="6" ref="V3:V8">T3+U3</f>
        <v>2517</v>
      </c>
      <c r="W3" s="45">
        <f>T8</f>
        <v>1256</v>
      </c>
      <c r="X3" s="43">
        <f>U8</f>
        <v>1264</v>
      </c>
      <c r="Y3" s="26">
        <f aca="true" t="shared" si="7" ref="Y3:Y8">W3+X3</f>
        <v>2520</v>
      </c>
      <c r="Z3" s="45">
        <f>W8</f>
        <v>1257</v>
      </c>
      <c r="AA3" s="43">
        <f>X8</f>
        <v>1266</v>
      </c>
      <c r="AB3" s="26">
        <f aca="true" t="shared" si="8" ref="AB3:AB8">Z3+AA3</f>
        <v>2523</v>
      </c>
      <c r="AC3" s="43">
        <f>Z8</f>
        <v>1254</v>
      </c>
      <c r="AD3" s="43">
        <f>AA8</f>
        <v>1261</v>
      </c>
      <c r="AE3" s="44">
        <f aca="true" t="shared" si="9" ref="AE3:AE8">AC3+AD3</f>
        <v>2515</v>
      </c>
      <c r="AF3" s="45">
        <f>AC8</f>
        <v>1252</v>
      </c>
      <c r="AG3" s="43">
        <f>AD8</f>
        <v>1255</v>
      </c>
      <c r="AH3" s="26">
        <f aca="true" t="shared" si="10" ref="AH3:AH8">AF3+AG3</f>
        <v>2507</v>
      </c>
      <c r="AI3" s="43">
        <f>AF8</f>
        <v>1252</v>
      </c>
      <c r="AJ3" s="43">
        <f>AG8</f>
        <v>1255</v>
      </c>
      <c r="AK3" s="26">
        <f aca="true" t="shared" si="11" ref="AK3:AK8">AI3+AJ3</f>
        <v>2507</v>
      </c>
      <c r="AL3" s="11"/>
      <c r="AM3" s="11"/>
      <c r="AN3" s="11"/>
      <c r="AO3" s="11"/>
    </row>
    <row r="4" spans="1:38" ht="12.75">
      <c r="A4" s="2" t="s">
        <v>11</v>
      </c>
      <c r="B4" s="12">
        <v>0</v>
      </c>
      <c r="C4" s="13">
        <v>0</v>
      </c>
      <c r="D4" s="26">
        <f t="shared" si="0"/>
        <v>0</v>
      </c>
      <c r="E4" s="13">
        <v>0</v>
      </c>
      <c r="F4" s="13">
        <v>0</v>
      </c>
      <c r="G4" s="44">
        <f t="shared" si="1"/>
        <v>0</v>
      </c>
      <c r="H4" s="12">
        <v>2</v>
      </c>
      <c r="I4" s="13">
        <v>2</v>
      </c>
      <c r="J4" s="26">
        <f t="shared" si="2"/>
        <v>4</v>
      </c>
      <c r="K4" s="12">
        <v>0</v>
      </c>
      <c r="L4" s="13">
        <v>0</v>
      </c>
      <c r="M4" s="26">
        <f t="shared" si="3"/>
        <v>0</v>
      </c>
      <c r="N4" s="12">
        <v>1</v>
      </c>
      <c r="O4" s="13">
        <v>0</v>
      </c>
      <c r="P4" s="26">
        <f t="shared" si="4"/>
        <v>1</v>
      </c>
      <c r="Q4" s="12">
        <v>0</v>
      </c>
      <c r="R4" s="13">
        <v>1</v>
      </c>
      <c r="S4" s="26">
        <f t="shared" si="5"/>
        <v>1</v>
      </c>
      <c r="T4" s="12">
        <v>4</v>
      </c>
      <c r="U4" s="13">
        <v>0</v>
      </c>
      <c r="V4" s="26">
        <f t="shared" si="6"/>
        <v>4</v>
      </c>
      <c r="W4" s="12">
        <v>0</v>
      </c>
      <c r="X4" s="13">
        <v>1</v>
      </c>
      <c r="Y4" s="26">
        <f t="shared" si="7"/>
        <v>1</v>
      </c>
      <c r="Z4" s="12">
        <v>0</v>
      </c>
      <c r="AA4" s="13">
        <v>3</v>
      </c>
      <c r="AB4" s="26">
        <f t="shared" si="8"/>
        <v>3</v>
      </c>
      <c r="AC4" s="13">
        <v>0</v>
      </c>
      <c r="AD4" s="13">
        <v>0</v>
      </c>
      <c r="AE4" s="44">
        <f t="shared" si="9"/>
        <v>0</v>
      </c>
      <c r="AF4" s="12">
        <v>0</v>
      </c>
      <c r="AG4" s="13">
        <v>0</v>
      </c>
      <c r="AH4" s="26">
        <f t="shared" si="10"/>
        <v>0</v>
      </c>
      <c r="AI4" s="13">
        <v>0</v>
      </c>
      <c r="AJ4" s="13">
        <v>0</v>
      </c>
      <c r="AK4" s="26">
        <f t="shared" si="11"/>
        <v>0</v>
      </c>
      <c r="AL4" s="3">
        <f>SUM(AI4+AF4+AC4+Z4+W4+T4+Q4+N4+K4+H4+E4+B4)</f>
        <v>7</v>
      </c>
    </row>
    <row r="5" spans="1:37" ht="12.75">
      <c r="A5" s="2" t="s">
        <v>12</v>
      </c>
      <c r="B5" s="12">
        <v>2</v>
      </c>
      <c r="C5" s="13">
        <v>1</v>
      </c>
      <c r="D5" s="26">
        <f t="shared" si="0"/>
        <v>3</v>
      </c>
      <c r="E5" s="13">
        <v>2</v>
      </c>
      <c r="F5" s="13">
        <v>0</v>
      </c>
      <c r="G5" s="44">
        <f t="shared" si="1"/>
        <v>2</v>
      </c>
      <c r="H5" s="12">
        <v>2</v>
      </c>
      <c r="I5" s="13">
        <v>2</v>
      </c>
      <c r="J5" s="26">
        <f t="shared" si="2"/>
        <v>4</v>
      </c>
      <c r="K5" s="12">
        <v>2</v>
      </c>
      <c r="L5" s="13">
        <v>3</v>
      </c>
      <c r="M5" s="26">
        <f t="shared" si="3"/>
        <v>5</v>
      </c>
      <c r="N5" s="12">
        <v>0</v>
      </c>
      <c r="O5" s="13">
        <v>1</v>
      </c>
      <c r="P5" s="26">
        <f t="shared" si="4"/>
        <v>1</v>
      </c>
      <c r="Q5" s="12">
        <v>3</v>
      </c>
      <c r="R5" s="13">
        <v>4</v>
      </c>
      <c r="S5" s="26">
        <f t="shared" si="5"/>
        <v>7</v>
      </c>
      <c r="T5" s="12">
        <v>1</v>
      </c>
      <c r="U5" s="13">
        <v>0</v>
      </c>
      <c r="V5" s="26">
        <f t="shared" si="6"/>
        <v>1</v>
      </c>
      <c r="W5" s="12">
        <v>2</v>
      </c>
      <c r="X5" s="13">
        <v>0</v>
      </c>
      <c r="Y5" s="26">
        <f t="shared" si="7"/>
        <v>2</v>
      </c>
      <c r="Z5" s="12">
        <v>2</v>
      </c>
      <c r="AA5" s="13">
        <v>3</v>
      </c>
      <c r="AB5" s="26">
        <f t="shared" si="8"/>
        <v>5</v>
      </c>
      <c r="AC5" s="13">
        <v>2</v>
      </c>
      <c r="AD5" s="13">
        <v>3</v>
      </c>
      <c r="AE5" s="44">
        <f t="shared" si="9"/>
        <v>5</v>
      </c>
      <c r="AF5" s="12">
        <v>0</v>
      </c>
      <c r="AG5" s="13">
        <v>1</v>
      </c>
      <c r="AH5" s="26">
        <f t="shared" si="10"/>
        <v>1</v>
      </c>
      <c r="AI5" s="13">
        <v>0</v>
      </c>
      <c r="AJ5" s="13">
        <v>0</v>
      </c>
      <c r="AK5" s="26">
        <f t="shared" si="11"/>
        <v>0</v>
      </c>
    </row>
    <row r="6" spans="1:37" ht="12.75">
      <c r="A6" s="2" t="s">
        <v>13</v>
      </c>
      <c r="B6" s="12">
        <v>0</v>
      </c>
      <c r="C6" s="13">
        <v>0</v>
      </c>
      <c r="D6" s="26">
        <f t="shared" si="0"/>
        <v>0</v>
      </c>
      <c r="E6" s="13">
        <v>1</v>
      </c>
      <c r="F6" s="13">
        <v>0</v>
      </c>
      <c r="G6" s="44">
        <f t="shared" si="1"/>
        <v>1</v>
      </c>
      <c r="H6" s="12">
        <v>0</v>
      </c>
      <c r="I6" s="13">
        <v>1</v>
      </c>
      <c r="J6" s="26">
        <f t="shared" si="2"/>
        <v>1</v>
      </c>
      <c r="K6" s="12">
        <v>2</v>
      </c>
      <c r="L6" s="13">
        <v>2</v>
      </c>
      <c r="M6" s="26">
        <f t="shared" si="3"/>
        <v>4</v>
      </c>
      <c r="N6" s="12">
        <v>1</v>
      </c>
      <c r="O6" s="13">
        <v>1</v>
      </c>
      <c r="P6" s="26">
        <f t="shared" si="4"/>
        <v>2</v>
      </c>
      <c r="Q6" s="12">
        <v>0</v>
      </c>
      <c r="R6" s="13">
        <v>0</v>
      </c>
      <c r="S6" s="26">
        <f t="shared" si="5"/>
        <v>0</v>
      </c>
      <c r="T6" s="12">
        <v>0</v>
      </c>
      <c r="U6" s="13">
        <v>1</v>
      </c>
      <c r="V6" s="26">
        <f t="shared" si="6"/>
        <v>1</v>
      </c>
      <c r="W6" s="12">
        <v>3</v>
      </c>
      <c r="X6" s="13">
        <v>2</v>
      </c>
      <c r="Y6" s="26">
        <f t="shared" si="7"/>
        <v>5</v>
      </c>
      <c r="Z6" s="12">
        <v>1</v>
      </c>
      <c r="AA6" s="13">
        <v>2</v>
      </c>
      <c r="AB6" s="26">
        <f t="shared" si="8"/>
        <v>3</v>
      </c>
      <c r="AC6" s="13">
        <v>0</v>
      </c>
      <c r="AD6" s="13">
        <v>0</v>
      </c>
      <c r="AE6" s="44">
        <f t="shared" si="9"/>
        <v>0</v>
      </c>
      <c r="AF6" s="12">
        <v>1</v>
      </c>
      <c r="AG6" s="13">
        <v>2</v>
      </c>
      <c r="AH6" s="26">
        <v>3</v>
      </c>
      <c r="AI6" s="13">
        <v>0</v>
      </c>
      <c r="AJ6" s="13">
        <v>0</v>
      </c>
      <c r="AK6" s="26">
        <f t="shared" si="11"/>
        <v>0</v>
      </c>
    </row>
    <row r="7" spans="1:37" ht="12.75">
      <c r="A7" s="2" t="s">
        <v>14</v>
      </c>
      <c r="B7" s="12">
        <v>0</v>
      </c>
      <c r="C7" s="13">
        <v>1</v>
      </c>
      <c r="D7" s="26">
        <f t="shared" si="0"/>
        <v>1</v>
      </c>
      <c r="E7" s="13">
        <v>0</v>
      </c>
      <c r="F7" s="13">
        <v>0</v>
      </c>
      <c r="G7" s="44">
        <f>F7</f>
        <v>0</v>
      </c>
      <c r="H7" s="12">
        <v>1</v>
      </c>
      <c r="I7" s="13">
        <v>1</v>
      </c>
      <c r="J7" s="26">
        <f t="shared" si="2"/>
        <v>2</v>
      </c>
      <c r="K7" s="12">
        <v>0</v>
      </c>
      <c r="L7" s="13">
        <v>1</v>
      </c>
      <c r="M7" s="26">
        <f t="shared" si="3"/>
        <v>1</v>
      </c>
      <c r="N7" s="12">
        <v>0</v>
      </c>
      <c r="O7" s="13">
        <v>3</v>
      </c>
      <c r="P7" s="26">
        <f t="shared" si="4"/>
        <v>3</v>
      </c>
      <c r="Q7" s="12">
        <v>2</v>
      </c>
      <c r="R7" s="13">
        <v>1</v>
      </c>
      <c r="S7" s="26">
        <f t="shared" si="5"/>
        <v>3</v>
      </c>
      <c r="T7" s="12">
        <v>0</v>
      </c>
      <c r="U7" s="13">
        <v>1</v>
      </c>
      <c r="V7" s="26">
        <f t="shared" si="6"/>
        <v>1</v>
      </c>
      <c r="W7" s="12">
        <v>0</v>
      </c>
      <c r="X7" s="13">
        <v>1</v>
      </c>
      <c r="Y7" s="26">
        <f t="shared" si="7"/>
        <v>1</v>
      </c>
      <c r="Z7" s="12">
        <v>2</v>
      </c>
      <c r="AA7" s="13">
        <v>7</v>
      </c>
      <c r="AB7" s="26">
        <f t="shared" si="8"/>
        <v>9</v>
      </c>
      <c r="AC7" s="13">
        <v>0</v>
      </c>
      <c r="AD7" s="13">
        <v>3</v>
      </c>
      <c r="AE7" s="44">
        <f t="shared" si="9"/>
        <v>3</v>
      </c>
      <c r="AF7" s="12">
        <v>1</v>
      </c>
      <c r="AG7" s="13">
        <v>1</v>
      </c>
      <c r="AH7" s="26">
        <f t="shared" si="10"/>
        <v>2</v>
      </c>
      <c r="AI7" s="13">
        <v>1</v>
      </c>
      <c r="AJ7" s="13">
        <v>1</v>
      </c>
      <c r="AK7" s="26">
        <f t="shared" si="11"/>
        <v>2</v>
      </c>
    </row>
    <row r="8" spans="1:37" ht="43.5" customHeight="1">
      <c r="A8" s="23" t="s">
        <v>15</v>
      </c>
      <c r="B8" s="31">
        <f>B3+B4-B5+B6-B7</f>
        <v>1258</v>
      </c>
      <c r="C8" s="32">
        <f aca="true" t="shared" si="12" ref="C8:AD8">C3+C4-C5+C6-C7</f>
        <v>1273</v>
      </c>
      <c r="D8" s="27">
        <f t="shared" si="0"/>
        <v>2531</v>
      </c>
      <c r="E8" s="32">
        <f t="shared" si="12"/>
        <v>1257</v>
      </c>
      <c r="F8" s="32">
        <f t="shared" si="12"/>
        <v>1273</v>
      </c>
      <c r="G8" s="33">
        <f t="shared" si="1"/>
        <v>2530</v>
      </c>
      <c r="H8" s="31">
        <f t="shared" si="12"/>
        <v>1256</v>
      </c>
      <c r="I8" s="32">
        <f t="shared" si="12"/>
        <v>1273</v>
      </c>
      <c r="J8" s="27">
        <f t="shared" si="2"/>
        <v>2529</v>
      </c>
      <c r="K8" s="31">
        <f t="shared" si="12"/>
        <v>1256</v>
      </c>
      <c r="L8" s="32">
        <f t="shared" si="12"/>
        <v>1271</v>
      </c>
      <c r="M8" s="27">
        <f t="shared" si="3"/>
        <v>2527</v>
      </c>
      <c r="N8" s="31">
        <f t="shared" si="12"/>
        <v>1258</v>
      </c>
      <c r="O8" s="32">
        <f t="shared" si="12"/>
        <v>1268</v>
      </c>
      <c r="P8" s="27">
        <f t="shared" si="4"/>
        <v>2526</v>
      </c>
      <c r="Q8" s="31">
        <f t="shared" si="12"/>
        <v>1253</v>
      </c>
      <c r="R8" s="32">
        <f t="shared" si="12"/>
        <v>1264</v>
      </c>
      <c r="S8" s="27">
        <f t="shared" si="5"/>
        <v>2517</v>
      </c>
      <c r="T8" s="31">
        <f t="shared" si="12"/>
        <v>1256</v>
      </c>
      <c r="U8" s="32">
        <f t="shared" si="12"/>
        <v>1264</v>
      </c>
      <c r="V8" s="27">
        <f t="shared" si="6"/>
        <v>2520</v>
      </c>
      <c r="W8" s="31">
        <f t="shared" si="12"/>
        <v>1257</v>
      </c>
      <c r="X8" s="32">
        <f t="shared" si="12"/>
        <v>1266</v>
      </c>
      <c r="Y8" s="27">
        <f t="shared" si="7"/>
        <v>2523</v>
      </c>
      <c r="Z8" s="31">
        <f t="shared" si="12"/>
        <v>1254</v>
      </c>
      <c r="AA8" s="32">
        <f t="shared" si="12"/>
        <v>1261</v>
      </c>
      <c r="AB8" s="27">
        <f t="shared" si="8"/>
        <v>2515</v>
      </c>
      <c r="AC8" s="32">
        <f t="shared" si="12"/>
        <v>1252</v>
      </c>
      <c r="AD8" s="32">
        <f t="shared" si="12"/>
        <v>1255</v>
      </c>
      <c r="AE8" s="33">
        <f t="shared" si="9"/>
        <v>2507</v>
      </c>
      <c r="AF8" s="31">
        <f>AF3+AF4-AF5+AF6-AF7</f>
        <v>1252</v>
      </c>
      <c r="AG8" s="32">
        <f>AG3+AG4-AG5+AG6-AG7</f>
        <v>1255</v>
      </c>
      <c r="AH8" s="27">
        <f t="shared" si="10"/>
        <v>2507</v>
      </c>
      <c r="AI8" s="32">
        <f>AI3+AI4-AI5+AI6-AI7</f>
        <v>1251</v>
      </c>
      <c r="AJ8" s="32">
        <f>AJ3+AJ4-AJ5+AJ6-AJ7</f>
        <v>1254</v>
      </c>
      <c r="AK8" s="27">
        <f t="shared" si="11"/>
        <v>2505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ht="30" customHeight="1">
      <c r="A10" s="24" t="s">
        <v>21</v>
      </c>
      <c r="B10" s="37">
        <f>B8-B3</f>
        <v>-2</v>
      </c>
      <c r="C10" s="38">
        <f>C8-C3</f>
        <v>-2</v>
      </c>
      <c r="D10" s="29">
        <f>C10+B10</f>
        <v>-4</v>
      </c>
      <c r="E10" s="38">
        <f>E8-E3</f>
        <v>-1</v>
      </c>
      <c r="F10" s="38">
        <f>F8-F3</f>
        <v>0</v>
      </c>
      <c r="G10" s="39">
        <f>F10+E10</f>
        <v>-1</v>
      </c>
      <c r="H10" s="37">
        <f>H8-H3</f>
        <v>-1</v>
      </c>
      <c r="I10" s="38">
        <f>I8-I3</f>
        <v>0</v>
      </c>
      <c r="J10" s="29">
        <f>I10+H10</f>
        <v>-1</v>
      </c>
      <c r="K10" s="37">
        <f>K8-K3</f>
        <v>0</v>
      </c>
      <c r="L10" s="38">
        <f>L8-L3</f>
        <v>-2</v>
      </c>
      <c r="M10" s="29">
        <f>L10+K10</f>
        <v>-2</v>
      </c>
      <c r="N10" s="37">
        <f>N8-N3</f>
        <v>2</v>
      </c>
      <c r="O10" s="38">
        <f>O8-O3</f>
        <v>-3</v>
      </c>
      <c r="P10" s="29">
        <f>O10+N10</f>
        <v>-1</v>
      </c>
      <c r="Q10" s="37">
        <f>Q8-Q3</f>
        <v>-5</v>
      </c>
      <c r="R10" s="38">
        <f>R8-R3</f>
        <v>-4</v>
      </c>
      <c r="S10" s="29">
        <f>R10+Q10</f>
        <v>-9</v>
      </c>
      <c r="T10" s="37">
        <f>T8-T3</f>
        <v>3</v>
      </c>
      <c r="U10" s="38">
        <f>U8-U3</f>
        <v>0</v>
      </c>
      <c r="V10" s="29">
        <f>U10+T10</f>
        <v>3</v>
      </c>
      <c r="W10" s="37">
        <f>W8-W3</f>
        <v>1</v>
      </c>
      <c r="X10" s="38">
        <f>X8-X3</f>
        <v>2</v>
      </c>
      <c r="Y10" s="29">
        <f>X10+W10</f>
        <v>3</v>
      </c>
      <c r="Z10" s="37">
        <f>Z8-Z3</f>
        <v>-3</v>
      </c>
      <c r="AA10" s="38">
        <f>AA8-AA3</f>
        <v>-5</v>
      </c>
      <c r="AB10" s="29">
        <f>AA10+Z10</f>
        <v>-8</v>
      </c>
      <c r="AC10" s="38">
        <f>AC8-AC3</f>
        <v>-2</v>
      </c>
      <c r="AD10" s="38">
        <f>AD8-AD3</f>
        <v>-6</v>
      </c>
      <c r="AE10" s="39">
        <f>AD10+AC10</f>
        <v>-8</v>
      </c>
      <c r="AF10" s="37">
        <f>AF8-AF3</f>
        <v>0</v>
      </c>
      <c r="AG10" s="38">
        <f>AG8-AG3</f>
        <v>0</v>
      </c>
      <c r="AH10" s="29">
        <f>AG10+AF10</f>
        <v>0</v>
      </c>
      <c r="AI10" s="38">
        <f>AI8-AI3</f>
        <v>-1</v>
      </c>
      <c r="AJ10" s="38">
        <f>AJ8-AJ3</f>
        <v>-1</v>
      </c>
      <c r="AK10" s="29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1.0119236883942766</v>
      </c>
      <c r="D12" s="30"/>
      <c r="E12" s="41">
        <f>1</f>
        <v>1</v>
      </c>
      <c r="F12" s="41">
        <f>F8/E8</f>
        <v>1.0127287191726333</v>
      </c>
      <c r="G12" s="42"/>
      <c r="H12" s="40">
        <f>1</f>
        <v>1</v>
      </c>
      <c r="I12" s="41">
        <f>I8/H8</f>
        <v>1.0135350318471337</v>
      </c>
      <c r="J12" s="30"/>
      <c r="K12" s="40">
        <f>1</f>
        <v>1</v>
      </c>
      <c r="L12" s="41">
        <f>L8/K8</f>
        <v>1.0119426751592357</v>
      </c>
      <c r="M12" s="30"/>
      <c r="N12" s="40">
        <f>1</f>
        <v>1</v>
      </c>
      <c r="O12" s="41">
        <f>O8/N8</f>
        <v>1.0079491255961843</v>
      </c>
      <c r="P12" s="30"/>
      <c r="Q12" s="40">
        <f>1</f>
        <v>1</v>
      </c>
      <c r="R12" s="41">
        <f>R8/Q8</f>
        <v>1.0087789305666401</v>
      </c>
      <c r="S12" s="30"/>
      <c r="T12" s="40">
        <f>1</f>
        <v>1</v>
      </c>
      <c r="U12" s="41">
        <f>U8/T8</f>
        <v>1.0063694267515924</v>
      </c>
      <c r="V12" s="30"/>
      <c r="W12" s="40">
        <f>1</f>
        <v>1</v>
      </c>
      <c r="X12" s="41">
        <f>X8/W8</f>
        <v>1.0071599045346062</v>
      </c>
      <c r="Y12" s="30"/>
      <c r="Z12" s="40">
        <f>1</f>
        <v>1</v>
      </c>
      <c r="AA12" s="41">
        <f>AA8/Z8</f>
        <v>1.0055821371610845</v>
      </c>
      <c r="AB12" s="30"/>
      <c r="AC12" s="41">
        <f>1</f>
        <v>1</v>
      </c>
      <c r="AD12" s="41">
        <f>AD8/AC8</f>
        <v>1.0023961661341854</v>
      </c>
      <c r="AE12" s="42"/>
      <c r="AF12" s="40">
        <f>1</f>
        <v>1</v>
      </c>
      <c r="AG12" s="41">
        <f>AG8/AF8</f>
        <v>1.0023961661341854</v>
      </c>
      <c r="AH12" s="30"/>
      <c r="AI12" s="41">
        <f>1</f>
        <v>1</v>
      </c>
      <c r="AJ12" s="41">
        <f>AJ8/AI8</f>
        <v>1.0023980815347722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0.9992050874403816</v>
      </c>
      <c r="F14" s="46">
        <f t="shared" si="13"/>
        <v>1</v>
      </c>
      <c r="G14" s="47">
        <f t="shared" si="13"/>
        <v>0.9996048992493086</v>
      </c>
      <c r="H14" s="48">
        <f t="shared" si="13"/>
        <v>0.9992044550517104</v>
      </c>
      <c r="I14" s="46">
        <f t="shared" si="13"/>
        <v>1</v>
      </c>
      <c r="J14" s="49">
        <f t="shared" si="13"/>
        <v>0.999604743083004</v>
      </c>
      <c r="K14" s="48">
        <f t="shared" si="13"/>
        <v>1</v>
      </c>
      <c r="L14" s="46">
        <f t="shared" si="13"/>
        <v>0.9984289080911233</v>
      </c>
      <c r="M14" s="49">
        <f t="shared" si="13"/>
        <v>0.9992091735863978</v>
      </c>
      <c r="N14" s="48">
        <f t="shared" si="13"/>
        <v>1.0015923566878981</v>
      </c>
      <c r="O14" s="46">
        <f t="shared" si="13"/>
        <v>0.997639653815893</v>
      </c>
      <c r="P14" s="49">
        <f t="shared" si="13"/>
        <v>0.999604273842501</v>
      </c>
      <c r="Q14" s="48">
        <f t="shared" si="13"/>
        <v>0.9960254372019078</v>
      </c>
      <c r="R14" s="46">
        <f t="shared" si="13"/>
        <v>0.9968454258675079</v>
      </c>
      <c r="S14" s="49">
        <f t="shared" si="13"/>
        <v>0.996437054631829</v>
      </c>
      <c r="T14" s="48">
        <f t="shared" si="13"/>
        <v>1.0023942537909019</v>
      </c>
      <c r="U14" s="46">
        <f t="shared" si="13"/>
        <v>1</v>
      </c>
      <c r="V14" s="49">
        <f t="shared" si="13"/>
        <v>1.0011918951132301</v>
      </c>
      <c r="W14" s="48">
        <f t="shared" si="13"/>
        <v>1.000796178343949</v>
      </c>
      <c r="X14" s="46">
        <f t="shared" si="13"/>
        <v>1.0015822784810127</v>
      </c>
      <c r="Y14" s="49">
        <f t="shared" si="13"/>
        <v>1.0011904761904762</v>
      </c>
      <c r="Z14" s="48">
        <f t="shared" si="13"/>
        <v>0.9976133651551312</v>
      </c>
      <c r="AA14" s="46">
        <f t="shared" si="13"/>
        <v>0.9960505529225908</v>
      </c>
      <c r="AB14" s="49">
        <f t="shared" si="13"/>
        <v>0.996829171621086</v>
      </c>
      <c r="AC14" s="46">
        <f t="shared" si="13"/>
        <v>0.9984051036682615</v>
      </c>
      <c r="AD14" s="46">
        <f t="shared" si="13"/>
        <v>0.9952418715305313</v>
      </c>
      <c r="AE14" s="47">
        <f t="shared" si="13"/>
        <v>0.9968190854870775</v>
      </c>
      <c r="AF14" s="48">
        <f t="shared" si="13"/>
        <v>1</v>
      </c>
      <c r="AG14" s="46">
        <f t="shared" si="13"/>
        <v>1</v>
      </c>
      <c r="AH14" s="49">
        <f t="shared" si="13"/>
        <v>1</v>
      </c>
      <c r="AI14" s="46">
        <f t="shared" si="13"/>
        <v>0.9992012779552716</v>
      </c>
      <c r="AJ14" s="46">
        <f t="shared" si="13"/>
        <v>0.999203187250996</v>
      </c>
      <c r="AK14" s="49">
        <f t="shared" si="13"/>
        <v>0.9992022337455125</v>
      </c>
    </row>
    <row r="15" spans="4:37" ht="12.75">
      <c r="D15" s="18"/>
      <c r="G15" s="18"/>
      <c r="J15" s="18"/>
      <c r="M15" s="18"/>
      <c r="P15" s="18"/>
      <c r="S15" s="18"/>
      <c r="V15" s="18"/>
      <c r="Y15" s="18"/>
      <c r="AB15" s="18"/>
      <c r="AE15" s="18"/>
      <c r="AH15" s="18"/>
      <c r="AK15" s="18"/>
    </row>
    <row r="16" spans="4:37" ht="12.75">
      <c r="D16" s="18"/>
      <c r="G16" s="18"/>
      <c r="J16" s="18"/>
      <c r="M16" s="18"/>
      <c r="P16" s="18"/>
      <c r="S16" s="18"/>
      <c r="V16" s="18"/>
      <c r="Y16" s="18"/>
      <c r="AB16" s="18"/>
      <c r="AE16" s="18"/>
      <c r="AH16" s="18"/>
      <c r="AK16" s="18"/>
    </row>
    <row r="17" spans="4:37" ht="12.75">
      <c r="D17" s="18"/>
      <c r="G17" s="18"/>
      <c r="J17" s="18"/>
      <c r="M17" s="18"/>
      <c r="P17" s="18"/>
      <c r="S17" s="18"/>
      <c r="V17" s="18"/>
      <c r="Y17" s="18"/>
      <c r="AB17" s="18"/>
      <c r="AE17" s="18"/>
      <c r="AH17" s="18"/>
      <c r="AK17" s="18"/>
    </row>
    <row r="18" spans="1:37" ht="12.75">
      <c r="A18" s="50" t="s">
        <v>24</v>
      </c>
      <c r="B18" s="6" t="s">
        <v>16</v>
      </c>
      <c r="C18" s="7" t="s">
        <v>17</v>
      </c>
      <c r="D18" s="7" t="s">
        <v>19</v>
      </c>
      <c r="F18" s="109"/>
      <c r="G18" s="110"/>
      <c r="H18" s="109"/>
      <c r="I18" s="109"/>
      <c r="J18" s="110"/>
      <c r="K18" s="109"/>
      <c r="L18" s="109"/>
      <c r="M18" s="110"/>
      <c r="P18" s="18"/>
      <c r="S18" s="18"/>
      <c r="V18" s="18"/>
      <c r="Y18" s="18"/>
      <c r="AB18" s="18"/>
      <c r="AE18" s="18"/>
      <c r="AH18" s="18"/>
      <c r="AK18" s="18"/>
    </row>
    <row r="19" spans="1:37" ht="12.75">
      <c r="A19" s="17" t="s">
        <v>0</v>
      </c>
      <c r="B19" s="45">
        <f>B8</f>
        <v>1258</v>
      </c>
      <c r="C19" s="52">
        <f>C8</f>
        <v>1273</v>
      </c>
      <c r="D19" s="26">
        <f>D8</f>
        <v>2531</v>
      </c>
      <c r="F19" s="109"/>
      <c r="G19" s="110"/>
      <c r="H19" s="109"/>
      <c r="I19" s="109"/>
      <c r="J19" s="110"/>
      <c r="K19" s="109"/>
      <c r="L19" s="109"/>
      <c r="M19" s="110"/>
      <c r="P19" s="18"/>
      <c r="S19" s="18"/>
      <c r="V19" s="18"/>
      <c r="Y19" s="18"/>
      <c r="AB19" s="18"/>
      <c r="AE19" s="18"/>
      <c r="AH19" s="18"/>
      <c r="AK19" s="18"/>
    </row>
    <row r="20" spans="1:37" ht="12.75">
      <c r="A20" s="17" t="s">
        <v>1</v>
      </c>
      <c r="B20" s="45">
        <f>E8</f>
        <v>1257</v>
      </c>
      <c r="C20" s="52">
        <f>F8</f>
        <v>1273</v>
      </c>
      <c r="D20" s="26">
        <f>G8</f>
        <v>2530</v>
      </c>
      <c r="F20" s="109"/>
      <c r="G20" s="110"/>
      <c r="H20" s="109"/>
      <c r="I20" s="109"/>
      <c r="J20" s="110"/>
      <c r="K20" s="109"/>
      <c r="L20" s="109"/>
      <c r="M20" s="110"/>
      <c r="P20" s="18"/>
      <c r="S20" s="18"/>
      <c r="V20" s="18"/>
      <c r="Y20" s="18"/>
      <c r="AB20" s="18"/>
      <c r="AE20" s="18"/>
      <c r="AH20" s="18"/>
      <c r="AK20" s="18"/>
    </row>
    <row r="21" spans="1:37" ht="15.75">
      <c r="A21" s="17" t="s">
        <v>2</v>
      </c>
      <c r="B21" s="45">
        <f>H8</f>
        <v>1256</v>
      </c>
      <c r="C21" s="52">
        <f>I8</f>
        <v>1273</v>
      </c>
      <c r="D21" s="26">
        <f>B21+C21</f>
        <v>2529</v>
      </c>
      <c r="F21" s="114"/>
      <c r="G21" s="114"/>
      <c r="H21" s="114"/>
      <c r="I21" s="114"/>
      <c r="J21" s="114"/>
      <c r="K21" s="114"/>
      <c r="L21" s="114"/>
      <c r="M21" s="110"/>
      <c r="P21" s="18"/>
      <c r="S21" s="18"/>
      <c r="V21" s="18"/>
      <c r="Y21" s="18"/>
      <c r="AB21" s="18"/>
      <c r="AE21" s="18"/>
      <c r="AH21" s="18"/>
      <c r="AK21" s="18"/>
    </row>
    <row r="22" spans="1:37" ht="12.75">
      <c r="A22" s="17" t="s">
        <v>3</v>
      </c>
      <c r="B22" s="45">
        <f>K8</f>
        <v>1256</v>
      </c>
      <c r="C22" s="52">
        <f>L8</f>
        <v>1271</v>
      </c>
      <c r="D22" s="26">
        <f aca="true" t="shared" si="14" ref="D22:D30">B22+C22</f>
        <v>2527</v>
      </c>
      <c r="F22" s="111"/>
      <c r="G22" s="111"/>
      <c r="H22" s="111"/>
      <c r="I22" s="111"/>
      <c r="J22" s="111"/>
      <c r="K22" s="111"/>
      <c r="L22" s="111"/>
      <c r="M22" s="110"/>
      <c r="P22" s="18"/>
      <c r="S22" s="18"/>
      <c r="V22" s="18"/>
      <c r="Y22" s="18"/>
      <c r="AB22" s="18"/>
      <c r="AE22" s="18"/>
      <c r="AH22" s="18"/>
      <c r="AK22" s="18"/>
    </row>
    <row r="23" spans="1:37" ht="12.75">
      <c r="A23" s="17" t="s">
        <v>4</v>
      </c>
      <c r="B23" s="45">
        <f>N8</f>
        <v>1258</v>
      </c>
      <c r="C23" s="52">
        <f>O8</f>
        <v>1268</v>
      </c>
      <c r="D23" s="26">
        <f t="shared" si="14"/>
        <v>2526</v>
      </c>
      <c r="F23" s="115"/>
      <c r="G23" s="115"/>
      <c r="H23" s="115"/>
      <c r="I23" s="115"/>
      <c r="J23" s="112"/>
      <c r="K23" s="112"/>
      <c r="L23" s="113"/>
      <c r="M23" s="110"/>
      <c r="P23" s="18"/>
      <c r="S23" s="18"/>
      <c r="V23" s="18"/>
      <c r="Y23" s="18"/>
      <c r="AB23" s="18"/>
      <c r="AE23" s="18"/>
      <c r="AH23" s="18"/>
      <c r="AK23" s="18"/>
    </row>
    <row r="24" spans="1:37" ht="12.75">
      <c r="A24" s="17" t="s">
        <v>5</v>
      </c>
      <c r="B24" s="45">
        <f>Q8</f>
        <v>1253</v>
      </c>
      <c r="C24" s="52">
        <f>R8</f>
        <v>1264</v>
      </c>
      <c r="D24" s="26">
        <f t="shared" si="14"/>
        <v>2517</v>
      </c>
      <c r="F24" s="115"/>
      <c r="G24" s="115"/>
      <c r="H24" s="115"/>
      <c r="I24" s="115"/>
      <c r="J24" s="112"/>
      <c r="K24" s="112"/>
      <c r="L24" s="113"/>
      <c r="M24" s="110"/>
      <c r="P24" s="18"/>
      <c r="S24" s="18"/>
      <c r="V24" s="18"/>
      <c r="Y24" s="18"/>
      <c r="AB24" s="18"/>
      <c r="AE24" s="18"/>
      <c r="AH24" s="18"/>
      <c r="AK24" s="18"/>
    </row>
    <row r="25" spans="1:37" ht="12.75">
      <c r="A25" s="17" t="s">
        <v>20</v>
      </c>
      <c r="B25" s="45">
        <f>T8</f>
        <v>1256</v>
      </c>
      <c r="C25" s="52">
        <f>U8</f>
        <v>1264</v>
      </c>
      <c r="D25" s="26">
        <f t="shared" si="14"/>
        <v>2520</v>
      </c>
      <c r="F25" s="115"/>
      <c r="G25" s="115"/>
      <c r="H25" s="115"/>
      <c r="I25" s="115"/>
      <c r="J25" s="112"/>
      <c r="K25" s="112"/>
      <c r="L25" s="113"/>
      <c r="M25" s="110"/>
      <c r="P25" s="18"/>
      <c r="S25" s="18"/>
      <c r="V25" s="18"/>
      <c r="Y25" s="18"/>
      <c r="AB25" s="18"/>
      <c r="AE25" s="18"/>
      <c r="AH25" s="18"/>
      <c r="AK25" s="18"/>
    </row>
    <row r="26" spans="1:37" ht="12.75">
      <c r="A26" s="17" t="s">
        <v>6</v>
      </c>
      <c r="B26" s="45">
        <f>W8</f>
        <v>1257</v>
      </c>
      <c r="C26" s="52">
        <f>X8</f>
        <v>1266</v>
      </c>
      <c r="D26" s="26">
        <f t="shared" si="14"/>
        <v>2523</v>
      </c>
      <c r="F26" s="115"/>
      <c r="G26" s="115"/>
      <c r="H26" s="115"/>
      <c r="I26" s="115"/>
      <c r="J26" s="112"/>
      <c r="K26" s="112"/>
      <c r="L26" s="113"/>
      <c r="M26" s="110"/>
      <c r="P26" s="18"/>
      <c r="S26" s="18"/>
      <c r="V26" s="18"/>
      <c r="Y26" s="18"/>
      <c r="AB26" s="18"/>
      <c r="AE26" s="18"/>
      <c r="AH26" s="18"/>
      <c r="AK26" s="18"/>
    </row>
    <row r="27" spans="1:37" ht="12.75">
      <c r="A27" s="17" t="s">
        <v>7</v>
      </c>
      <c r="B27" s="45">
        <f>Z8</f>
        <v>1254</v>
      </c>
      <c r="C27" s="52">
        <f>AA8</f>
        <v>1261</v>
      </c>
      <c r="D27" s="26">
        <f t="shared" si="14"/>
        <v>2515</v>
      </c>
      <c r="F27" s="109"/>
      <c r="G27" s="110"/>
      <c r="H27" s="109"/>
      <c r="I27" s="109"/>
      <c r="J27" s="110"/>
      <c r="K27" s="109"/>
      <c r="L27" s="109"/>
      <c r="M27" s="110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17" t="s">
        <v>8</v>
      </c>
      <c r="B28" s="45">
        <f>AC8</f>
        <v>1252</v>
      </c>
      <c r="C28" s="52">
        <f>AD8</f>
        <v>1255</v>
      </c>
      <c r="D28" s="26">
        <f t="shared" si="14"/>
        <v>2507</v>
      </c>
      <c r="F28" s="109"/>
      <c r="G28" s="110"/>
      <c r="H28" s="109"/>
      <c r="I28" s="109"/>
      <c r="J28" s="110"/>
      <c r="K28" s="109"/>
      <c r="L28" s="109"/>
      <c r="M28" s="110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17" t="s">
        <v>9</v>
      </c>
      <c r="B29" s="45">
        <f>AF8</f>
        <v>1252</v>
      </c>
      <c r="C29" s="52">
        <f>AG8</f>
        <v>1255</v>
      </c>
      <c r="D29" s="26">
        <f t="shared" si="14"/>
        <v>2507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51" t="s">
        <v>10</v>
      </c>
      <c r="B30" s="31">
        <f>AI8</f>
        <v>1251</v>
      </c>
      <c r="C30" s="53">
        <f>AJ8</f>
        <v>1254</v>
      </c>
      <c r="D30" s="27">
        <f t="shared" si="14"/>
        <v>2505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4:37" ht="12.75">
      <c r="D31" s="18"/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4:37" ht="12.75">
      <c r="D32" s="18"/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4:37" ht="12.75">
      <c r="D33" s="18"/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4:37" ht="12.75">
      <c r="D34" s="18"/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4:37" ht="12.75">
      <c r="D35" s="18"/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4:37" ht="13.5" thickBot="1">
      <c r="D36" s="18"/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5.75">
      <c r="A37" s="202" t="s">
        <v>29</v>
      </c>
      <c r="B37" s="203"/>
      <c r="C37" s="203"/>
      <c r="D37" s="203"/>
      <c r="E37" s="203"/>
      <c r="F37" s="203"/>
      <c r="G37" s="204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205"/>
      <c r="B38" s="206"/>
      <c r="C38" s="206"/>
      <c r="D38" s="206"/>
      <c r="E38" s="88" t="s">
        <v>16</v>
      </c>
      <c r="F38" s="88" t="s">
        <v>17</v>
      </c>
      <c r="G38" s="104" t="s">
        <v>19</v>
      </c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7" ht="12.75">
      <c r="A39" s="198" t="s">
        <v>11</v>
      </c>
      <c r="B39" s="199"/>
      <c r="C39" s="199"/>
      <c r="D39" s="199"/>
      <c r="E39" s="89">
        <f aca="true" t="shared" si="15" ref="E39:F42">SUM(B4+E4+H4+K4+N4+Q4+T4+W4+Z4+AC4+AF4+AI4)</f>
        <v>7</v>
      </c>
      <c r="F39" s="89">
        <f t="shared" si="15"/>
        <v>7</v>
      </c>
      <c r="G39" s="105">
        <f>SUM(E39:F39)</f>
        <v>14</v>
      </c>
    </row>
    <row r="40" spans="1:7" ht="12.75">
      <c r="A40" s="198" t="s">
        <v>12</v>
      </c>
      <c r="B40" s="199"/>
      <c r="C40" s="199"/>
      <c r="D40" s="199"/>
      <c r="E40" s="89">
        <f t="shared" si="15"/>
        <v>18</v>
      </c>
      <c r="F40" s="89">
        <f t="shared" si="15"/>
        <v>18</v>
      </c>
      <c r="G40" s="105">
        <f>SUM(E40:F40)</f>
        <v>36</v>
      </c>
    </row>
    <row r="41" spans="1:7" ht="12.75">
      <c r="A41" s="198" t="s">
        <v>13</v>
      </c>
      <c r="B41" s="199"/>
      <c r="C41" s="199"/>
      <c r="D41" s="199"/>
      <c r="E41" s="89">
        <f t="shared" si="15"/>
        <v>9</v>
      </c>
      <c r="F41" s="89">
        <f t="shared" si="15"/>
        <v>11</v>
      </c>
      <c r="G41" s="105">
        <f>SUM(E41:F41)</f>
        <v>20</v>
      </c>
    </row>
    <row r="42" spans="1:7" ht="13.5" thickBot="1">
      <c r="A42" s="200" t="s">
        <v>14</v>
      </c>
      <c r="B42" s="201"/>
      <c r="C42" s="201"/>
      <c r="D42" s="201"/>
      <c r="E42" s="106">
        <f t="shared" si="15"/>
        <v>7</v>
      </c>
      <c r="F42" s="106">
        <f t="shared" si="15"/>
        <v>21</v>
      </c>
      <c r="G42" s="105">
        <f>SUM(E42:F42)</f>
        <v>28</v>
      </c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41:D41"/>
    <mergeCell ref="A42:D42"/>
    <mergeCell ref="A37:G37"/>
    <mergeCell ref="A38:D38"/>
    <mergeCell ref="A39:D39"/>
    <mergeCell ref="A40:D4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21" sqref="G21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v>1251</v>
      </c>
      <c r="C3" s="68">
        <v>1254</v>
      </c>
      <c r="D3" s="69">
        <f aca="true" t="shared" si="0" ref="D3:D8">B3+C3</f>
        <v>2505</v>
      </c>
      <c r="E3" s="70">
        <f>B8</f>
        <v>1253</v>
      </c>
      <c r="F3" s="70">
        <f>C8</f>
        <v>1250</v>
      </c>
      <c r="G3" s="71">
        <f aca="true" t="shared" si="1" ref="G3:G8">E3+F3</f>
        <v>2503</v>
      </c>
      <c r="H3" s="72">
        <f>E8</f>
        <v>1250</v>
      </c>
      <c r="I3" s="70">
        <f>F8</f>
        <v>1247</v>
      </c>
      <c r="J3" s="69">
        <f aca="true" t="shared" si="2" ref="J3:J8">H3+I3</f>
        <v>2497</v>
      </c>
      <c r="K3" s="72">
        <f>H8</f>
        <v>1250</v>
      </c>
      <c r="L3" s="70">
        <f>I8</f>
        <v>1246</v>
      </c>
      <c r="M3" s="69">
        <f aca="true" t="shared" si="3" ref="M3:M8">K3+L3</f>
        <v>2496</v>
      </c>
      <c r="N3" s="72">
        <f>K8</f>
        <v>1250</v>
      </c>
      <c r="O3" s="70">
        <f>L8</f>
        <v>1246</v>
      </c>
      <c r="P3" s="69">
        <f aca="true" t="shared" si="4" ref="P3:P8">N3+O3</f>
        <v>2496</v>
      </c>
      <c r="Q3" s="72">
        <f>N8</f>
        <v>1250</v>
      </c>
      <c r="R3" s="70">
        <f>O8</f>
        <v>1250</v>
      </c>
      <c r="S3" s="69">
        <f aca="true" t="shared" si="5" ref="S3:S8">Q3+R3</f>
        <v>2500</v>
      </c>
      <c r="T3" s="72">
        <f>Q8</f>
        <v>1248</v>
      </c>
      <c r="U3" s="70">
        <f>R8</f>
        <v>1251</v>
      </c>
      <c r="V3" s="69">
        <f aca="true" t="shared" si="6" ref="V3:V8">T3+U3</f>
        <v>2499</v>
      </c>
      <c r="W3" s="72">
        <f>T8</f>
        <v>1244</v>
      </c>
      <c r="X3" s="70">
        <f>U8</f>
        <v>1246</v>
      </c>
      <c r="Y3" s="69">
        <f aca="true" t="shared" si="7" ref="Y3:Y8">W3+X3</f>
        <v>2490</v>
      </c>
      <c r="Z3" s="72">
        <f>W8</f>
        <v>1243</v>
      </c>
      <c r="AA3" s="70">
        <f>X8</f>
        <v>1245</v>
      </c>
      <c r="AB3" s="69">
        <f aca="true" t="shared" si="8" ref="AB3:AB8">Z3+AA3</f>
        <v>2488</v>
      </c>
      <c r="AC3" s="70">
        <f>Z8</f>
        <v>1240</v>
      </c>
      <c r="AD3" s="70">
        <f>AA8</f>
        <v>1245</v>
      </c>
      <c r="AE3" s="71">
        <f aca="true" t="shared" si="9" ref="AE3:AE8">AC3+AD3</f>
        <v>2485</v>
      </c>
      <c r="AF3" s="72">
        <f>AC8</f>
        <v>1239</v>
      </c>
      <c r="AG3" s="70">
        <f>AD8</f>
        <v>1245</v>
      </c>
      <c r="AH3" s="69">
        <f aca="true" t="shared" si="10" ref="AH3:AH8">AF3+AG3</f>
        <v>2484</v>
      </c>
      <c r="AI3" s="70">
        <f>AF8</f>
        <v>1236</v>
      </c>
      <c r="AJ3" s="70">
        <f>AG8</f>
        <v>1244</v>
      </c>
      <c r="AK3" s="69">
        <f aca="true" t="shared" si="11" ref="AK3:AK8">AI3+AJ3</f>
        <v>2480</v>
      </c>
    </row>
    <row r="4" spans="1:37" ht="12.75">
      <c r="A4" s="2" t="s">
        <v>11</v>
      </c>
      <c r="B4" s="12">
        <v>3</v>
      </c>
      <c r="C4" s="13">
        <v>0</v>
      </c>
      <c r="D4" s="26">
        <f t="shared" si="0"/>
        <v>3</v>
      </c>
      <c r="E4" s="13">
        <v>2</v>
      </c>
      <c r="F4" s="13">
        <v>2</v>
      </c>
      <c r="G4" s="44">
        <f t="shared" si="1"/>
        <v>4</v>
      </c>
      <c r="H4" s="12">
        <v>0</v>
      </c>
      <c r="I4" s="13">
        <v>0</v>
      </c>
      <c r="J4" s="26">
        <f t="shared" si="2"/>
        <v>0</v>
      </c>
      <c r="K4" s="12">
        <v>1</v>
      </c>
      <c r="L4" s="13">
        <v>1</v>
      </c>
      <c r="M4" s="26">
        <f t="shared" si="3"/>
        <v>2</v>
      </c>
      <c r="N4" s="12">
        <v>0</v>
      </c>
      <c r="O4" s="13">
        <v>2</v>
      </c>
      <c r="P4" s="26">
        <f t="shared" si="4"/>
        <v>2</v>
      </c>
      <c r="Q4" s="12">
        <v>0</v>
      </c>
      <c r="R4" s="13">
        <v>0</v>
      </c>
      <c r="S4" s="26">
        <f t="shared" si="5"/>
        <v>0</v>
      </c>
      <c r="T4" s="12">
        <v>0</v>
      </c>
      <c r="U4" s="13">
        <v>1</v>
      </c>
      <c r="V4" s="26">
        <f t="shared" si="6"/>
        <v>1</v>
      </c>
      <c r="W4" s="12">
        <v>0</v>
      </c>
      <c r="X4" s="13">
        <v>0</v>
      </c>
      <c r="Y4" s="26">
        <f t="shared" si="7"/>
        <v>0</v>
      </c>
      <c r="Z4" s="12">
        <v>0</v>
      </c>
      <c r="AA4" s="13">
        <v>2</v>
      </c>
      <c r="AB4" s="26">
        <f t="shared" si="8"/>
        <v>2</v>
      </c>
      <c r="AC4" s="13">
        <v>3</v>
      </c>
      <c r="AD4" s="13">
        <v>0</v>
      </c>
      <c r="AE4" s="44">
        <f t="shared" si="9"/>
        <v>3</v>
      </c>
      <c r="AF4" s="12">
        <v>1</v>
      </c>
      <c r="AG4" s="13">
        <v>1</v>
      </c>
      <c r="AH4" s="26">
        <f t="shared" si="10"/>
        <v>2</v>
      </c>
      <c r="AI4" s="13">
        <v>1</v>
      </c>
      <c r="AJ4" s="13">
        <v>0</v>
      </c>
      <c r="AK4" s="26">
        <f t="shared" si="11"/>
        <v>1</v>
      </c>
    </row>
    <row r="5" spans="1:37" ht="12.75">
      <c r="A5" s="2" t="s">
        <v>12</v>
      </c>
      <c r="B5" s="12">
        <v>2</v>
      </c>
      <c r="C5" s="13">
        <v>3</v>
      </c>
      <c r="D5" s="26">
        <f t="shared" si="0"/>
        <v>5</v>
      </c>
      <c r="E5" s="13">
        <v>1</v>
      </c>
      <c r="F5" s="13">
        <v>5</v>
      </c>
      <c r="G5" s="44">
        <f t="shared" si="1"/>
        <v>6</v>
      </c>
      <c r="H5" s="12">
        <v>0</v>
      </c>
      <c r="I5" s="13">
        <v>0</v>
      </c>
      <c r="J5" s="26">
        <f t="shared" si="2"/>
        <v>0</v>
      </c>
      <c r="K5" s="12">
        <v>1</v>
      </c>
      <c r="L5" s="13">
        <v>3</v>
      </c>
      <c r="M5" s="26">
        <f t="shared" si="3"/>
        <v>4</v>
      </c>
      <c r="N5" s="12">
        <v>0</v>
      </c>
      <c r="O5" s="13">
        <v>0</v>
      </c>
      <c r="P5" s="26">
        <f t="shared" si="4"/>
        <v>0</v>
      </c>
      <c r="Q5" s="12">
        <v>1</v>
      </c>
      <c r="R5" s="13">
        <v>0</v>
      </c>
      <c r="S5" s="26">
        <f t="shared" si="5"/>
        <v>1</v>
      </c>
      <c r="T5" s="12">
        <v>1</v>
      </c>
      <c r="U5" s="13">
        <v>1</v>
      </c>
      <c r="V5" s="26">
        <f t="shared" si="6"/>
        <v>2</v>
      </c>
      <c r="W5" s="12">
        <v>1</v>
      </c>
      <c r="X5" s="13">
        <v>0</v>
      </c>
      <c r="Y5" s="26">
        <f t="shared" si="7"/>
        <v>1</v>
      </c>
      <c r="Z5" s="12">
        <v>0</v>
      </c>
      <c r="AA5" s="13">
        <v>2</v>
      </c>
      <c r="AB5" s="26">
        <f t="shared" si="8"/>
        <v>2</v>
      </c>
      <c r="AC5" s="13">
        <v>3</v>
      </c>
      <c r="AD5" s="13">
        <v>1</v>
      </c>
      <c r="AE5" s="44">
        <f t="shared" si="9"/>
        <v>4</v>
      </c>
      <c r="AF5" s="12">
        <v>4</v>
      </c>
      <c r="AG5" s="13">
        <v>1</v>
      </c>
      <c r="AH5" s="26">
        <f t="shared" si="10"/>
        <v>5</v>
      </c>
      <c r="AI5" s="13">
        <v>1</v>
      </c>
      <c r="AJ5" s="13">
        <v>0</v>
      </c>
      <c r="AK5" s="26">
        <f t="shared" si="11"/>
        <v>1</v>
      </c>
    </row>
    <row r="6" spans="1:37" ht="12.75">
      <c r="A6" s="2" t="s">
        <v>13</v>
      </c>
      <c r="B6" s="12">
        <v>2</v>
      </c>
      <c r="C6" s="13">
        <v>0</v>
      </c>
      <c r="D6" s="26">
        <f t="shared" si="0"/>
        <v>2</v>
      </c>
      <c r="E6" s="13">
        <v>0</v>
      </c>
      <c r="F6" s="13">
        <v>1</v>
      </c>
      <c r="G6" s="44">
        <f t="shared" si="1"/>
        <v>1</v>
      </c>
      <c r="H6" s="12">
        <v>0</v>
      </c>
      <c r="I6" s="13">
        <v>0</v>
      </c>
      <c r="J6" s="26">
        <f t="shared" si="2"/>
        <v>0</v>
      </c>
      <c r="K6" s="12">
        <v>1</v>
      </c>
      <c r="L6" s="13">
        <v>2</v>
      </c>
      <c r="M6" s="26">
        <f t="shared" si="3"/>
        <v>3</v>
      </c>
      <c r="N6" s="12">
        <v>0</v>
      </c>
      <c r="O6" s="13">
        <v>2</v>
      </c>
      <c r="P6" s="26">
        <f t="shared" si="4"/>
        <v>2</v>
      </c>
      <c r="Q6" s="12">
        <v>0</v>
      </c>
      <c r="R6" s="13">
        <v>1</v>
      </c>
      <c r="S6" s="26">
        <f t="shared" si="5"/>
        <v>1</v>
      </c>
      <c r="T6" s="12">
        <v>1</v>
      </c>
      <c r="U6" s="13">
        <v>0</v>
      </c>
      <c r="V6" s="26">
        <f t="shared" si="6"/>
        <v>1</v>
      </c>
      <c r="W6" s="12">
        <v>0</v>
      </c>
      <c r="X6" s="13">
        <v>1</v>
      </c>
      <c r="Y6" s="26">
        <f t="shared" si="7"/>
        <v>1</v>
      </c>
      <c r="Z6" s="12">
        <v>0</v>
      </c>
      <c r="AA6" s="13">
        <v>1</v>
      </c>
      <c r="AB6" s="26">
        <f t="shared" si="8"/>
        <v>1</v>
      </c>
      <c r="AC6" s="13">
        <v>0</v>
      </c>
      <c r="AD6" s="13">
        <v>2</v>
      </c>
      <c r="AE6" s="44">
        <f t="shared" si="9"/>
        <v>2</v>
      </c>
      <c r="AF6" s="12">
        <v>0</v>
      </c>
      <c r="AG6" s="13">
        <v>0</v>
      </c>
      <c r="AH6" s="26">
        <f t="shared" si="10"/>
        <v>0</v>
      </c>
      <c r="AI6" s="13">
        <v>1</v>
      </c>
      <c r="AJ6" s="13">
        <v>0</v>
      </c>
      <c r="AK6" s="26">
        <f t="shared" si="11"/>
        <v>1</v>
      </c>
    </row>
    <row r="7" spans="1:37" ht="12.75">
      <c r="A7" s="2" t="s">
        <v>14</v>
      </c>
      <c r="B7" s="12">
        <v>1</v>
      </c>
      <c r="C7" s="13">
        <v>1</v>
      </c>
      <c r="D7" s="26">
        <f t="shared" si="0"/>
        <v>2</v>
      </c>
      <c r="E7" s="13">
        <v>4</v>
      </c>
      <c r="F7" s="13">
        <v>1</v>
      </c>
      <c r="G7" s="44">
        <f>F7+E7</f>
        <v>5</v>
      </c>
      <c r="H7" s="12">
        <v>0</v>
      </c>
      <c r="I7" s="13">
        <v>1</v>
      </c>
      <c r="J7" s="26">
        <f t="shared" si="2"/>
        <v>1</v>
      </c>
      <c r="K7" s="12">
        <v>1</v>
      </c>
      <c r="L7" s="13">
        <v>0</v>
      </c>
      <c r="M7" s="26">
        <f t="shared" si="3"/>
        <v>1</v>
      </c>
      <c r="N7" s="12">
        <v>0</v>
      </c>
      <c r="O7" s="13">
        <v>0</v>
      </c>
      <c r="P7" s="26">
        <f t="shared" si="4"/>
        <v>0</v>
      </c>
      <c r="Q7" s="12">
        <v>1</v>
      </c>
      <c r="R7" s="13">
        <v>0</v>
      </c>
      <c r="S7" s="26">
        <f t="shared" si="5"/>
        <v>1</v>
      </c>
      <c r="T7" s="12">
        <v>4</v>
      </c>
      <c r="U7" s="13">
        <v>5</v>
      </c>
      <c r="V7" s="26">
        <f t="shared" si="6"/>
        <v>9</v>
      </c>
      <c r="W7" s="12">
        <v>0</v>
      </c>
      <c r="X7" s="13">
        <v>2</v>
      </c>
      <c r="Y7" s="26">
        <f t="shared" si="7"/>
        <v>2</v>
      </c>
      <c r="Z7" s="12">
        <v>3</v>
      </c>
      <c r="AA7" s="13">
        <v>1</v>
      </c>
      <c r="AB7" s="26">
        <f t="shared" si="8"/>
        <v>4</v>
      </c>
      <c r="AC7" s="13">
        <v>1</v>
      </c>
      <c r="AD7" s="13">
        <v>1</v>
      </c>
      <c r="AE7" s="44">
        <f t="shared" si="9"/>
        <v>2</v>
      </c>
      <c r="AF7" s="12">
        <v>0</v>
      </c>
      <c r="AG7" s="13">
        <v>1</v>
      </c>
      <c r="AH7" s="26">
        <f t="shared" si="10"/>
        <v>1</v>
      </c>
      <c r="AI7" s="13">
        <v>0</v>
      </c>
      <c r="AJ7" s="13">
        <v>0</v>
      </c>
      <c r="AK7" s="26">
        <f t="shared" si="11"/>
        <v>0</v>
      </c>
    </row>
    <row r="8" spans="1:37" s="73" customFormat="1" ht="43.5" customHeight="1">
      <c r="A8" s="74" t="s">
        <v>15</v>
      </c>
      <c r="B8" s="75">
        <f>B3+B4-B5+B6-B7</f>
        <v>1253</v>
      </c>
      <c r="C8" s="76">
        <f aca="true" t="shared" si="12" ref="C8:AD8">C3+C4-C5+C6-C7</f>
        <v>1250</v>
      </c>
      <c r="D8" s="77">
        <f t="shared" si="0"/>
        <v>2503</v>
      </c>
      <c r="E8" s="76">
        <f t="shared" si="12"/>
        <v>1250</v>
      </c>
      <c r="F8" s="76">
        <f t="shared" si="12"/>
        <v>1247</v>
      </c>
      <c r="G8" s="78">
        <f t="shared" si="1"/>
        <v>2497</v>
      </c>
      <c r="H8" s="75">
        <f t="shared" si="12"/>
        <v>1250</v>
      </c>
      <c r="I8" s="76">
        <f t="shared" si="12"/>
        <v>1246</v>
      </c>
      <c r="J8" s="77">
        <f t="shared" si="2"/>
        <v>2496</v>
      </c>
      <c r="K8" s="75">
        <f t="shared" si="12"/>
        <v>1250</v>
      </c>
      <c r="L8" s="76">
        <f t="shared" si="12"/>
        <v>1246</v>
      </c>
      <c r="M8" s="77">
        <f t="shared" si="3"/>
        <v>2496</v>
      </c>
      <c r="N8" s="75">
        <f t="shared" si="12"/>
        <v>1250</v>
      </c>
      <c r="O8" s="76">
        <f t="shared" si="12"/>
        <v>1250</v>
      </c>
      <c r="P8" s="77">
        <f t="shared" si="4"/>
        <v>2500</v>
      </c>
      <c r="Q8" s="75">
        <f t="shared" si="12"/>
        <v>1248</v>
      </c>
      <c r="R8" s="76">
        <f t="shared" si="12"/>
        <v>1251</v>
      </c>
      <c r="S8" s="77">
        <f t="shared" si="5"/>
        <v>2499</v>
      </c>
      <c r="T8" s="75">
        <f t="shared" si="12"/>
        <v>1244</v>
      </c>
      <c r="U8" s="76">
        <f t="shared" si="12"/>
        <v>1246</v>
      </c>
      <c r="V8" s="77">
        <f t="shared" si="6"/>
        <v>2490</v>
      </c>
      <c r="W8" s="75">
        <f t="shared" si="12"/>
        <v>1243</v>
      </c>
      <c r="X8" s="76">
        <f t="shared" si="12"/>
        <v>1245</v>
      </c>
      <c r="Y8" s="77">
        <f t="shared" si="7"/>
        <v>2488</v>
      </c>
      <c r="Z8" s="75">
        <f t="shared" si="12"/>
        <v>1240</v>
      </c>
      <c r="AA8" s="76">
        <f t="shared" si="12"/>
        <v>1245</v>
      </c>
      <c r="AB8" s="77">
        <f t="shared" si="8"/>
        <v>2485</v>
      </c>
      <c r="AC8" s="76">
        <f t="shared" si="12"/>
        <v>1239</v>
      </c>
      <c r="AD8" s="76">
        <f t="shared" si="12"/>
        <v>1245</v>
      </c>
      <c r="AE8" s="78">
        <f t="shared" si="9"/>
        <v>2484</v>
      </c>
      <c r="AF8" s="75">
        <f>AF3+AF4-AF5+AF6-AF7</f>
        <v>1236</v>
      </c>
      <c r="AG8" s="76">
        <f>AG3+AG4-AG5+AG6-AG7</f>
        <v>1244</v>
      </c>
      <c r="AH8" s="77">
        <f t="shared" si="10"/>
        <v>2480</v>
      </c>
      <c r="AI8" s="76">
        <f>AI3+AI4-AI5+AI6-AI7</f>
        <v>1237</v>
      </c>
      <c r="AJ8" s="76">
        <f>AJ3+AJ4-AJ5+AJ6-AJ7</f>
        <v>1244</v>
      </c>
      <c r="AK8" s="77">
        <f t="shared" si="11"/>
        <v>2481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2</v>
      </c>
      <c r="C10" s="81">
        <f>C8-C3</f>
        <v>-4</v>
      </c>
      <c r="D10" s="82">
        <f>C10+B10</f>
        <v>-2</v>
      </c>
      <c r="E10" s="81">
        <f>E8-E3</f>
        <v>-3</v>
      </c>
      <c r="F10" s="81">
        <f>F8-F3</f>
        <v>-3</v>
      </c>
      <c r="G10" s="83">
        <f>F10+E10</f>
        <v>-6</v>
      </c>
      <c r="H10" s="80">
        <f>H8-H3</f>
        <v>0</v>
      </c>
      <c r="I10" s="81">
        <f>I8-I3</f>
        <v>-1</v>
      </c>
      <c r="J10" s="82">
        <f>I10+H10</f>
        <v>-1</v>
      </c>
      <c r="K10" s="80">
        <f>K8-K3</f>
        <v>0</v>
      </c>
      <c r="L10" s="81">
        <f>L8-L3</f>
        <v>0</v>
      </c>
      <c r="M10" s="82">
        <f>L10+K10</f>
        <v>0</v>
      </c>
      <c r="N10" s="80">
        <f>N8-N3</f>
        <v>0</v>
      </c>
      <c r="O10" s="81">
        <f>O8-O3</f>
        <v>4</v>
      </c>
      <c r="P10" s="82">
        <f>O10+N10</f>
        <v>4</v>
      </c>
      <c r="Q10" s="80">
        <f>Q8-Q3</f>
        <v>-2</v>
      </c>
      <c r="R10" s="81">
        <f>R8-R3</f>
        <v>1</v>
      </c>
      <c r="S10" s="82">
        <f>R10+Q10</f>
        <v>-1</v>
      </c>
      <c r="T10" s="80">
        <f>T8-T3</f>
        <v>-4</v>
      </c>
      <c r="U10" s="81">
        <f>U8-U3</f>
        <v>-5</v>
      </c>
      <c r="V10" s="82">
        <f>U10+T10</f>
        <v>-9</v>
      </c>
      <c r="W10" s="80">
        <f>W8-W3</f>
        <v>-1</v>
      </c>
      <c r="X10" s="81">
        <f>X8-X3</f>
        <v>-1</v>
      </c>
      <c r="Y10" s="82">
        <f>X10+W10</f>
        <v>-2</v>
      </c>
      <c r="Z10" s="80">
        <f>Z8-Z3</f>
        <v>-3</v>
      </c>
      <c r="AA10" s="81">
        <f>AA8-AA3</f>
        <v>0</v>
      </c>
      <c r="AB10" s="82">
        <f>AA10+Z10</f>
        <v>-3</v>
      </c>
      <c r="AC10" s="81">
        <f>AC8-AC3</f>
        <v>-1</v>
      </c>
      <c r="AD10" s="81">
        <f>AD8-AD3</f>
        <v>0</v>
      </c>
      <c r="AE10" s="83">
        <f>AD10+AC10</f>
        <v>-1</v>
      </c>
      <c r="AF10" s="80">
        <f>AF8-AF3</f>
        <v>-3</v>
      </c>
      <c r="AG10" s="81">
        <f>AG8-AG3</f>
        <v>-1</v>
      </c>
      <c r="AH10" s="82">
        <f>AG10+AF10</f>
        <v>-4</v>
      </c>
      <c r="AI10" s="81">
        <f>AI8-AI3</f>
        <v>1</v>
      </c>
      <c r="AJ10" s="81">
        <f>AJ8-AJ3</f>
        <v>0</v>
      </c>
      <c r="AK10" s="82">
        <f>AJ10+AI10</f>
        <v>1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0.9976057462090981</v>
      </c>
      <c r="D12" s="30"/>
      <c r="E12" s="41">
        <f>1</f>
        <v>1</v>
      </c>
      <c r="F12" s="41">
        <f>F8/E8</f>
        <v>0.9976</v>
      </c>
      <c r="G12" s="42"/>
      <c r="H12" s="40">
        <f>1</f>
        <v>1</v>
      </c>
      <c r="I12" s="41">
        <f>I8/H8</f>
        <v>0.9968</v>
      </c>
      <c r="J12" s="30"/>
      <c r="K12" s="40">
        <f>1</f>
        <v>1</v>
      </c>
      <c r="L12" s="41">
        <f>L8/K8</f>
        <v>0.9968</v>
      </c>
      <c r="M12" s="30"/>
      <c r="N12" s="40">
        <f>1</f>
        <v>1</v>
      </c>
      <c r="O12" s="41">
        <f>O8/N8</f>
        <v>1</v>
      </c>
      <c r="P12" s="30"/>
      <c r="Q12" s="40">
        <f>1</f>
        <v>1</v>
      </c>
      <c r="R12" s="41">
        <f>R8/Q8</f>
        <v>1.0024038461538463</v>
      </c>
      <c r="S12" s="30"/>
      <c r="T12" s="40">
        <f>1</f>
        <v>1</v>
      </c>
      <c r="U12" s="41">
        <f>U8/T8</f>
        <v>1.0016077170418007</v>
      </c>
      <c r="V12" s="30"/>
      <c r="W12" s="40">
        <f>1</f>
        <v>1</v>
      </c>
      <c r="X12" s="41">
        <f>X8/W8</f>
        <v>1.001609010458568</v>
      </c>
      <c r="Y12" s="30"/>
      <c r="Z12" s="40">
        <f>1</f>
        <v>1</v>
      </c>
      <c r="AA12" s="41">
        <f>AA8/Z8</f>
        <v>1.0040322580645162</v>
      </c>
      <c r="AB12" s="30"/>
      <c r="AC12" s="41">
        <f>1</f>
        <v>1</v>
      </c>
      <c r="AD12" s="41">
        <f>AD8/AC8</f>
        <v>1.0048426150121066</v>
      </c>
      <c r="AE12" s="42"/>
      <c r="AF12" s="40">
        <f>1</f>
        <v>1</v>
      </c>
      <c r="AG12" s="41">
        <f>AG8/AF8</f>
        <v>1.006472491909385</v>
      </c>
      <c r="AH12" s="30"/>
      <c r="AI12" s="41">
        <f>1</f>
        <v>1</v>
      </c>
      <c r="AJ12" s="41">
        <f>AJ8/AI8</f>
        <v>1.005658852061439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3" ref="E14:AK14">E8/B8</f>
        <v>0.9976057462090981</v>
      </c>
      <c r="F14" s="46">
        <f t="shared" si="13"/>
        <v>0.9976</v>
      </c>
      <c r="G14" s="47">
        <f t="shared" si="13"/>
        <v>0.9976028765481423</v>
      </c>
      <c r="H14" s="48">
        <f t="shared" si="13"/>
        <v>1</v>
      </c>
      <c r="I14" s="46">
        <f t="shared" si="13"/>
        <v>0.9991980753809142</v>
      </c>
      <c r="J14" s="49">
        <f t="shared" si="13"/>
        <v>0.9995995194233079</v>
      </c>
      <c r="K14" s="48">
        <f t="shared" si="13"/>
        <v>1</v>
      </c>
      <c r="L14" s="46">
        <f t="shared" si="13"/>
        <v>1</v>
      </c>
      <c r="M14" s="49">
        <f t="shared" si="13"/>
        <v>1</v>
      </c>
      <c r="N14" s="48">
        <f t="shared" si="13"/>
        <v>1</v>
      </c>
      <c r="O14" s="46">
        <f t="shared" si="13"/>
        <v>1.0032102728731942</v>
      </c>
      <c r="P14" s="49">
        <f t="shared" si="13"/>
        <v>1.001602564102564</v>
      </c>
      <c r="Q14" s="48">
        <f t="shared" si="13"/>
        <v>0.9984</v>
      </c>
      <c r="R14" s="46">
        <f t="shared" si="13"/>
        <v>1.0008</v>
      </c>
      <c r="S14" s="49">
        <f t="shared" si="13"/>
        <v>0.9996</v>
      </c>
      <c r="T14" s="48">
        <f t="shared" si="13"/>
        <v>0.9967948717948718</v>
      </c>
      <c r="U14" s="46">
        <f t="shared" si="13"/>
        <v>0.9960031974420464</v>
      </c>
      <c r="V14" s="49">
        <f t="shared" si="13"/>
        <v>0.9963985594237695</v>
      </c>
      <c r="W14" s="48">
        <f t="shared" si="13"/>
        <v>0.9991961414790996</v>
      </c>
      <c r="X14" s="46">
        <f t="shared" si="13"/>
        <v>0.9991974317817014</v>
      </c>
      <c r="Y14" s="49">
        <f t="shared" si="13"/>
        <v>0.9991967871485944</v>
      </c>
      <c r="Z14" s="48">
        <f t="shared" si="13"/>
        <v>0.997586484312148</v>
      </c>
      <c r="AA14" s="46">
        <f t="shared" si="13"/>
        <v>1</v>
      </c>
      <c r="AB14" s="49">
        <f t="shared" si="13"/>
        <v>0.9987942122186495</v>
      </c>
      <c r="AC14" s="46">
        <f t="shared" si="13"/>
        <v>0.9991935483870967</v>
      </c>
      <c r="AD14" s="46">
        <f t="shared" si="13"/>
        <v>1</v>
      </c>
      <c r="AE14" s="47">
        <f t="shared" si="13"/>
        <v>0.9995975855130784</v>
      </c>
      <c r="AF14" s="48">
        <f t="shared" si="13"/>
        <v>0.9975786924939467</v>
      </c>
      <c r="AG14" s="46">
        <f t="shared" si="13"/>
        <v>0.9991967871485944</v>
      </c>
      <c r="AH14" s="49">
        <f t="shared" si="13"/>
        <v>0.998389694041868</v>
      </c>
      <c r="AI14" s="46">
        <f t="shared" si="13"/>
        <v>1.000809061488673</v>
      </c>
      <c r="AJ14" s="46">
        <f t="shared" si="13"/>
        <v>1</v>
      </c>
      <c r="AK14" s="49">
        <f t="shared" si="13"/>
        <v>1.0004032258064517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202" t="s">
        <v>25</v>
      </c>
      <c r="B16" s="203"/>
      <c r="C16" s="203"/>
      <c r="D16" s="203"/>
      <c r="E16" s="203"/>
      <c r="F16" s="203"/>
      <c r="G16" s="204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5"/>
      <c r="B17" s="206"/>
      <c r="C17" s="206"/>
      <c r="D17" s="206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8" t="s">
        <v>11</v>
      </c>
      <c r="B18" s="199"/>
      <c r="C18" s="199"/>
      <c r="D18" s="199"/>
      <c r="E18" s="89">
        <f aca="true" t="shared" si="14" ref="E18:F21">SUM(B4+E4+H4+K4+N4+Q4+T4+W4+Z4+AC4+AF4+AI4)</f>
        <v>11</v>
      </c>
      <c r="F18" s="89">
        <f t="shared" si="14"/>
        <v>9</v>
      </c>
      <c r="G18" s="105">
        <f>SUM(E18:F18)</f>
        <v>20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8" t="s">
        <v>12</v>
      </c>
      <c r="B19" s="199"/>
      <c r="C19" s="199"/>
      <c r="D19" s="199"/>
      <c r="E19" s="89">
        <f t="shared" si="14"/>
        <v>15</v>
      </c>
      <c r="F19" s="89">
        <f t="shared" si="14"/>
        <v>16</v>
      </c>
      <c r="G19" s="105">
        <f>SUM(E19:F19)</f>
        <v>31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8" t="s">
        <v>13</v>
      </c>
      <c r="B20" s="199"/>
      <c r="C20" s="199"/>
      <c r="D20" s="199"/>
      <c r="E20" s="89">
        <f t="shared" si="14"/>
        <v>5</v>
      </c>
      <c r="F20" s="89">
        <f t="shared" si="14"/>
        <v>10</v>
      </c>
      <c r="G20" s="105">
        <f>SUM(F20+E20)</f>
        <v>15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200" t="s">
        <v>14</v>
      </c>
      <c r="B21" s="201"/>
      <c r="C21" s="201"/>
      <c r="D21" s="201"/>
      <c r="E21" s="106">
        <f t="shared" si="14"/>
        <v>15</v>
      </c>
      <c r="F21" s="106">
        <f t="shared" si="14"/>
        <v>13</v>
      </c>
      <c r="G21" s="107">
        <f>SUM(E21:F21)</f>
        <v>28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B8</f>
        <v>1253</v>
      </c>
      <c r="C29" s="92">
        <f>C8</f>
        <v>1250</v>
      </c>
      <c r="D29" s="98">
        <f>D8</f>
        <v>2503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1250</v>
      </c>
      <c r="C30" s="92">
        <f>F8</f>
        <v>1247</v>
      </c>
      <c r="D30" s="98">
        <f>G8</f>
        <v>2497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1250</v>
      </c>
      <c r="C31" s="92">
        <f>I8</f>
        <v>1246</v>
      </c>
      <c r="D31" s="98">
        <f>B31+C31</f>
        <v>2496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1250</v>
      </c>
      <c r="C32" s="92">
        <f>L8</f>
        <v>1246</v>
      </c>
      <c r="D32" s="98">
        <f aca="true" t="shared" si="15" ref="D32:D40">B32+C32</f>
        <v>2496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1250</v>
      </c>
      <c r="C33" s="92">
        <f>O8</f>
        <v>1250</v>
      </c>
      <c r="D33" s="98">
        <f t="shared" si="15"/>
        <v>2500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1248</v>
      </c>
      <c r="C34" s="92">
        <f>R8</f>
        <v>1251</v>
      </c>
      <c r="D34" s="98">
        <f t="shared" si="15"/>
        <v>2499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1244</v>
      </c>
      <c r="C35" s="92">
        <f>U8</f>
        <v>1246</v>
      </c>
      <c r="D35" s="98">
        <f t="shared" si="15"/>
        <v>2490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1243</v>
      </c>
      <c r="C36" s="92">
        <f>X8</f>
        <v>1245</v>
      </c>
      <c r="D36" s="98">
        <f t="shared" si="15"/>
        <v>2488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1240</v>
      </c>
      <c r="C37" s="92">
        <f>AA8</f>
        <v>1245</v>
      </c>
      <c r="D37" s="98">
        <f t="shared" si="15"/>
        <v>2485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1239</v>
      </c>
      <c r="C38" s="92">
        <f>AD8</f>
        <v>1245</v>
      </c>
      <c r="D38" s="98">
        <f t="shared" si="15"/>
        <v>2484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1236</v>
      </c>
      <c r="C39" s="92">
        <f>AG8</f>
        <v>1244</v>
      </c>
      <c r="D39" s="98">
        <f t="shared" si="15"/>
        <v>2480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1237</v>
      </c>
      <c r="C40" s="101">
        <f>AJ8</f>
        <v>1244</v>
      </c>
      <c r="D40" s="102">
        <f t="shared" si="15"/>
        <v>2481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</mergeCells>
  <printOptions/>
  <pageMargins left="1.23" right="0.5905511811023623" top="1.3779527559055118" bottom="0.1968503937007874" header="0.75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11" sqref="I11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f>SUM('pohyb obyv 2001'!AI8)</f>
        <v>1237</v>
      </c>
      <c r="C3" s="68">
        <f>SUM('pohyb obyv 2001'!AJ3)</f>
        <v>1244</v>
      </c>
      <c r="D3" s="69">
        <f aca="true" t="shared" si="0" ref="D3:D8">B3+C3</f>
        <v>2481</v>
      </c>
      <c r="E3" s="70">
        <f>B8</f>
        <v>1236</v>
      </c>
      <c r="F3" s="70">
        <f>C8</f>
        <v>1244</v>
      </c>
      <c r="G3" s="71">
        <f>E3+F3</f>
        <v>2480</v>
      </c>
      <c r="H3" s="72">
        <f>E8</f>
        <v>1233</v>
      </c>
      <c r="I3" s="70">
        <f>F8</f>
        <v>1242</v>
      </c>
      <c r="J3" s="69">
        <f aca="true" t="shared" si="1" ref="J3:J8">H3+I3</f>
        <v>2475</v>
      </c>
      <c r="K3" s="72">
        <f>H8</f>
        <v>1227</v>
      </c>
      <c r="L3" s="70">
        <f>I8</f>
        <v>1240</v>
      </c>
      <c r="M3" s="69">
        <f aca="true" t="shared" si="2" ref="M3:M8">K3+L3</f>
        <v>2467</v>
      </c>
      <c r="N3" s="72">
        <f>K8</f>
        <v>1223</v>
      </c>
      <c r="O3" s="70">
        <f>L8</f>
        <v>1238</v>
      </c>
      <c r="P3" s="69">
        <f aca="true" t="shared" si="3" ref="P3:P8">N3+O3</f>
        <v>2461</v>
      </c>
      <c r="Q3" s="72">
        <f>N8</f>
        <v>1223</v>
      </c>
      <c r="R3" s="70">
        <f>O8</f>
        <v>1239</v>
      </c>
      <c r="S3" s="69">
        <f aca="true" t="shared" si="4" ref="S3:S8">Q3+R3</f>
        <v>2462</v>
      </c>
      <c r="T3" s="72">
        <f>Q8</f>
        <v>1226</v>
      </c>
      <c r="U3" s="70">
        <f>R8</f>
        <v>1241</v>
      </c>
      <c r="V3" s="69">
        <f aca="true" t="shared" si="5" ref="V3:V8">T3+U3</f>
        <v>2467</v>
      </c>
      <c r="W3" s="72">
        <f>T8</f>
        <v>1227</v>
      </c>
      <c r="X3" s="70">
        <f>U8</f>
        <v>1243</v>
      </c>
      <c r="Y3" s="69">
        <f aca="true" t="shared" si="6" ref="Y3:Y8">W3+X3</f>
        <v>2470</v>
      </c>
      <c r="Z3" s="72">
        <f>W8</f>
        <v>1227</v>
      </c>
      <c r="AA3" s="70">
        <f>X8</f>
        <v>1244</v>
      </c>
      <c r="AB3" s="69">
        <f aca="true" t="shared" si="7" ref="AB3:AB8">Z3+AA3</f>
        <v>2471</v>
      </c>
      <c r="AC3" s="70">
        <f>Z8</f>
        <v>1224</v>
      </c>
      <c r="AD3" s="70">
        <f>AA8</f>
        <v>1246</v>
      </c>
      <c r="AE3" s="71">
        <f aca="true" t="shared" si="8" ref="AE3:AE8">AC3+AD3</f>
        <v>2470</v>
      </c>
      <c r="AF3" s="72">
        <f>AC8</f>
        <v>1224</v>
      </c>
      <c r="AG3" s="70">
        <f>AD8</f>
        <v>1250</v>
      </c>
      <c r="AH3" s="69">
        <f aca="true" t="shared" si="9" ref="AH3:AH8">AF3+AG3</f>
        <v>2474</v>
      </c>
      <c r="AI3" s="70">
        <f>AF8</f>
        <v>1225</v>
      </c>
      <c r="AJ3" s="70">
        <f>AG8</f>
        <v>1250</v>
      </c>
      <c r="AK3" s="69">
        <f aca="true" t="shared" si="10" ref="AK3:AK8">AI3+AJ3</f>
        <v>2475</v>
      </c>
    </row>
    <row r="4" spans="1:37" ht="12.75">
      <c r="A4" s="2" t="s">
        <v>11</v>
      </c>
      <c r="B4" s="12">
        <v>1</v>
      </c>
      <c r="C4" s="13">
        <v>0</v>
      </c>
      <c r="D4" s="26">
        <f t="shared" si="0"/>
        <v>1</v>
      </c>
      <c r="E4" s="13">
        <v>0</v>
      </c>
      <c r="F4" s="13">
        <v>0</v>
      </c>
      <c r="G4" s="44">
        <f>E4+F4</f>
        <v>0</v>
      </c>
      <c r="H4" s="12">
        <v>0</v>
      </c>
      <c r="I4" s="13">
        <v>0</v>
      </c>
      <c r="J4" s="26">
        <f t="shared" si="1"/>
        <v>0</v>
      </c>
      <c r="K4" s="12">
        <v>0</v>
      </c>
      <c r="L4" s="13">
        <v>1</v>
      </c>
      <c r="M4" s="26">
        <f t="shared" si="2"/>
        <v>1</v>
      </c>
      <c r="N4" s="12">
        <v>2</v>
      </c>
      <c r="O4" s="13">
        <v>1</v>
      </c>
      <c r="P4" s="26">
        <f t="shared" si="3"/>
        <v>3</v>
      </c>
      <c r="Q4" s="12">
        <v>0</v>
      </c>
      <c r="R4" s="13">
        <v>0</v>
      </c>
      <c r="S4" s="26">
        <f t="shared" si="4"/>
        <v>0</v>
      </c>
      <c r="T4" s="12">
        <v>1</v>
      </c>
      <c r="U4" s="13">
        <v>3</v>
      </c>
      <c r="V4" s="26">
        <f t="shared" si="5"/>
        <v>4</v>
      </c>
      <c r="W4" s="12">
        <v>0</v>
      </c>
      <c r="X4" s="13">
        <v>0</v>
      </c>
      <c r="Y4" s="26">
        <f t="shared" si="6"/>
        <v>0</v>
      </c>
      <c r="Z4" s="12">
        <v>0</v>
      </c>
      <c r="AA4" s="13">
        <v>2</v>
      </c>
      <c r="AB4" s="26">
        <f t="shared" si="7"/>
        <v>2</v>
      </c>
      <c r="AC4" s="13">
        <v>0</v>
      </c>
      <c r="AD4" s="13">
        <v>0</v>
      </c>
      <c r="AE4" s="44">
        <f t="shared" si="8"/>
        <v>0</v>
      </c>
      <c r="AF4" s="12">
        <v>0</v>
      </c>
      <c r="AG4" s="13">
        <v>0</v>
      </c>
      <c r="AH4" s="26">
        <f t="shared" si="9"/>
        <v>0</v>
      </c>
      <c r="AI4" s="13">
        <v>0</v>
      </c>
      <c r="AJ4" s="13">
        <v>0</v>
      </c>
      <c r="AK4" s="26">
        <f t="shared" si="10"/>
        <v>0</v>
      </c>
    </row>
    <row r="5" spans="1:37" ht="12.75">
      <c r="A5" s="2" t="s">
        <v>12</v>
      </c>
      <c r="B5" s="12">
        <v>2</v>
      </c>
      <c r="C5" s="13">
        <v>0</v>
      </c>
      <c r="D5" s="26">
        <f t="shared" si="0"/>
        <v>2</v>
      </c>
      <c r="E5" s="13">
        <v>3</v>
      </c>
      <c r="F5" s="13">
        <v>4</v>
      </c>
      <c r="G5" s="44">
        <f>E5+F5</f>
        <v>7</v>
      </c>
      <c r="H5" s="12">
        <v>1</v>
      </c>
      <c r="I5" s="13">
        <v>0</v>
      </c>
      <c r="J5" s="26">
        <f t="shared" si="1"/>
        <v>1</v>
      </c>
      <c r="K5" s="12">
        <v>2</v>
      </c>
      <c r="L5" s="13">
        <v>3</v>
      </c>
      <c r="M5" s="26">
        <f t="shared" si="2"/>
        <v>5</v>
      </c>
      <c r="N5" s="12">
        <v>2</v>
      </c>
      <c r="O5" s="13">
        <v>0</v>
      </c>
      <c r="P5" s="26">
        <f t="shared" si="3"/>
        <v>2</v>
      </c>
      <c r="Q5" s="12">
        <v>2</v>
      </c>
      <c r="R5" s="13">
        <v>2</v>
      </c>
      <c r="S5" s="26">
        <f t="shared" si="4"/>
        <v>4</v>
      </c>
      <c r="T5" s="12">
        <v>1</v>
      </c>
      <c r="U5" s="13">
        <v>1</v>
      </c>
      <c r="V5" s="26">
        <f t="shared" si="5"/>
        <v>2</v>
      </c>
      <c r="W5" s="12">
        <v>1</v>
      </c>
      <c r="X5" s="13">
        <v>0</v>
      </c>
      <c r="Y5" s="26">
        <f t="shared" si="6"/>
        <v>1</v>
      </c>
      <c r="Z5" s="12">
        <v>2</v>
      </c>
      <c r="AA5" s="13">
        <v>0</v>
      </c>
      <c r="AB5" s="26">
        <f t="shared" si="7"/>
        <v>2</v>
      </c>
      <c r="AC5" s="13">
        <v>3</v>
      </c>
      <c r="AD5" s="13">
        <v>0</v>
      </c>
      <c r="AE5" s="44">
        <f t="shared" si="8"/>
        <v>3</v>
      </c>
      <c r="AF5" s="12">
        <v>0</v>
      </c>
      <c r="AG5" s="13">
        <v>0</v>
      </c>
      <c r="AH5" s="26">
        <f t="shared" si="9"/>
        <v>0</v>
      </c>
      <c r="AI5" s="13">
        <v>1</v>
      </c>
      <c r="AJ5" s="13">
        <v>0</v>
      </c>
      <c r="AK5" s="26">
        <f t="shared" si="10"/>
        <v>1</v>
      </c>
    </row>
    <row r="6" spans="1:37" ht="12.75">
      <c r="A6" s="2" t="s">
        <v>13</v>
      </c>
      <c r="B6" s="12">
        <v>2</v>
      </c>
      <c r="C6" s="13">
        <v>1</v>
      </c>
      <c r="D6" s="26">
        <f t="shared" si="0"/>
        <v>3</v>
      </c>
      <c r="E6" s="13">
        <v>0</v>
      </c>
      <c r="F6" s="13">
        <v>2</v>
      </c>
      <c r="G6" s="44">
        <f>E6+F6</f>
        <v>2</v>
      </c>
      <c r="H6" s="12">
        <v>1</v>
      </c>
      <c r="I6" s="13">
        <v>1</v>
      </c>
      <c r="J6" s="26">
        <f t="shared" si="1"/>
        <v>2</v>
      </c>
      <c r="K6" s="12">
        <v>0</v>
      </c>
      <c r="L6" s="13">
        <v>0</v>
      </c>
      <c r="M6" s="26">
        <f t="shared" si="2"/>
        <v>0</v>
      </c>
      <c r="N6" s="12">
        <v>0</v>
      </c>
      <c r="O6" s="13">
        <v>0</v>
      </c>
      <c r="P6" s="26">
        <f t="shared" si="3"/>
        <v>0</v>
      </c>
      <c r="Q6" s="12">
        <v>5</v>
      </c>
      <c r="R6" s="13">
        <v>4</v>
      </c>
      <c r="S6" s="26">
        <f t="shared" si="4"/>
        <v>9</v>
      </c>
      <c r="T6" s="12">
        <v>1</v>
      </c>
      <c r="U6" s="13">
        <v>0</v>
      </c>
      <c r="V6" s="26">
        <f t="shared" si="5"/>
        <v>1</v>
      </c>
      <c r="W6" s="12">
        <v>1</v>
      </c>
      <c r="X6" s="13">
        <v>1</v>
      </c>
      <c r="Y6" s="26">
        <f t="shared" si="6"/>
        <v>2</v>
      </c>
      <c r="Z6" s="12">
        <v>2</v>
      </c>
      <c r="AA6" s="13">
        <v>3</v>
      </c>
      <c r="AB6" s="26">
        <f t="shared" si="7"/>
        <v>5</v>
      </c>
      <c r="AC6" s="13">
        <v>3</v>
      </c>
      <c r="AD6" s="13">
        <v>4</v>
      </c>
      <c r="AE6" s="44">
        <f t="shared" si="8"/>
        <v>7</v>
      </c>
      <c r="AF6" s="12">
        <v>1</v>
      </c>
      <c r="AG6" s="13">
        <v>3</v>
      </c>
      <c r="AH6" s="26">
        <f t="shared" si="9"/>
        <v>4</v>
      </c>
      <c r="AI6" s="13">
        <v>0</v>
      </c>
      <c r="AJ6" s="13">
        <v>1</v>
      </c>
      <c r="AK6" s="26">
        <f t="shared" si="10"/>
        <v>1</v>
      </c>
    </row>
    <row r="7" spans="1:37" ht="12.75">
      <c r="A7" s="2" t="s">
        <v>14</v>
      </c>
      <c r="B7" s="12">
        <v>2</v>
      </c>
      <c r="C7" s="13">
        <v>1</v>
      </c>
      <c r="D7" s="26">
        <f t="shared" si="0"/>
        <v>3</v>
      </c>
      <c r="E7" s="13">
        <v>0</v>
      </c>
      <c r="F7" s="13">
        <v>0</v>
      </c>
      <c r="G7" s="44">
        <f>F7+E7</f>
        <v>0</v>
      </c>
      <c r="H7" s="12">
        <v>6</v>
      </c>
      <c r="I7" s="13">
        <v>3</v>
      </c>
      <c r="J7" s="26">
        <f t="shared" si="1"/>
        <v>9</v>
      </c>
      <c r="K7" s="12">
        <v>2</v>
      </c>
      <c r="L7" s="13">
        <v>0</v>
      </c>
      <c r="M7" s="26">
        <f t="shared" si="2"/>
        <v>2</v>
      </c>
      <c r="N7" s="12">
        <v>0</v>
      </c>
      <c r="O7" s="13">
        <v>0</v>
      </c>
      <c r="P7" s="26">
        <f t="shared" si="3"/>
        <v>0</v>
      </c>
      <c r="Q7" s="12">
        <v>0</v>
      </c>
      <c r="R7" s="13">
        <v>0</v>
      </c>
      <c r="S7" s="26">
        <f t="shared" si="4"/>
        <v>0</v>
      </c>
      <c r="T7" s="12">
        <v>0</v>
      </c>
      <c r="U7" s="13">
        <v>0</v>
      </c>
      <c r="V7" s="26">
        <f t="shared" si="5"/>
        <v>0</v>
      </c>
      <c r="W7" s="12">
        <v>0</v>
      </c>
      <c r="X7" s="13">
        <v>0</v>
      </c>
      <c r="Y7" s="26">
        <f t="shared" si="6"/>
        <v>0</v>
      </c>
      <c r="Z7" s="12">
        <v>3</v>
      </c>
      <c r="AA7" s="13">
        <v>3</v>
      </c>
      <c r="AB7" s="26">
        <f t="shared" si="7"/>
        <v>6</v>
      </c>
      <c r="AC7" s="13">
        <v>0</v>
      </c>
      <c r="AD7" s="13">
        <v>0</v>
      </c>
      <c r="AE7" s="44">
        <f t="shared" si="8"/>
        <v>0</v>
      </c>
      <c r="AF7" s="12">
        <v>0</v>
      </c>
      <c r="AG7" s="13">
        <v>3</v>
      </c>
      <c r="AH7" s="26">
        <f t="shared" si="9"/>
        <v>3</v>
      </c>
      <c r="AI7" s="13">
        <v>0</v>
      </c>
      <c r="AJ7" s="13">
        <v>1</v>
      </c>
      <c r="AK7" s="26">
        <f t="shared" si="10"/>
        <v>1</v>
      </c>
    </row>
    <row r="8" spans="1:37" s="73" customFormat="1" ht="43.5" customHeight="1">
      <c r="A8" s="74" t="s">
        <v>15</v>
      </c>
      <c r="B8" s="75">
        <f>B3+B4-B5+B6-B7</f>
        <v>1236</v>
      </c>
      <c r="C8" s="76">
        <f>C3+C4-C5+C6-C7</f>
        <v>1244</v>
      </c>
      <c r="D8" s="77">
        <f t="shared" si="0"/>
        <v>2480</v>
      </c>
      <c r="E8" s="76">
        <f>E3+E4-E5+E6-E7</f>
        <v>1233</v>
      </c>
      <c r="F8" s="76">
        <f>F3+F4-F5+F6-F7</f>
        <v>1242</v>
      </c>
      <c r="G8" s="78">
        <f>E8+F8</f>
        <v>2475</v>
      </c>
      <c r="H8" s="75">
        <f>H3+H4-H5+H6-H7</f>
        <v>1227</v>
      </c>
      <c r="I8" s="76">
        <f>I3+I4-I5+I6-I7</f>
        <v>1240</v>
      </c>
      <c r="J8" s="77">
        <f t="shared" si="1"/>
        <v>2467</v>
      </c>
      <c r="K8" s="75">
        <f>K3+K4-K5+K6-K7</f>
        <v>1223</v>
      </c>
      <c r="L8" s="76">
        <f>L3+L4-L5+L6-L7</f>
        <v>1238</v>
      </c>
      <c r="M8" s="77">
        <f t="shared" si="2"/>
        <v>2461</v>
      </c>
      <c r="N8" s="75">
        <f>N3+N4-N5+N6-N7</f>
        <v>1223</v>
      </c>
      <c r="O8" s="76">
        <f>O3+O4-O5+O6-O7</f>
        <v>1239</v>
      </c>
      <c r="P8" s="77">
        <f t="shared" si="3"/>
        <v>2462</v>
      </c>
      <c r="Q8" s="75">
        <f>Q3+Q4-Q5+Q6-Q7</f>
        <v>1226</v>
      </c>
      <c r="R8" s="76">
        <f>R3+R4-R5+R6-R7</f>
        <v>1241</v>
      </c>
      <c r="S8" s="77">
        <f t="shared" si="4"/>
        <v>2467</v>
      </c>
      <c r="T8" s="75">
        <f>T3+T4-T5+T6-T7</f>
        <v>1227</v>
      </c>
      <c r="U8" s="76">
        <f>U3+U4-U5+U6-U7</f>
        <v>1243</v>
      </c>
      <c r="V8" s="77">
        <f t="shared" si="5"/>
        <v>2470</v>
      </c>
      <c r="W8" s="75">
        <f>W3+W4-W5+W6-W7</f>
        <v>1227</v>
      </c>
      <c r="X8" s="76">
        <f>X3+X4-X5+X6-X7</f>
        <v>1244</v>
      </c>
      <c r="Y8" s="77">
        <f t="shared" si="6"/>
        <v>2471</v>
      </c>
      <c r="Z8" s="75">
        <f>Z3+Z4-Z5+Z6-Z7</f>
        <v>1224</v>
      </c>
      <c r="AA8" s="76">
        <f>AA3+AA4-AA5+AA6-AA7</f>
        <v>1246</v>
      </c>
      <c r="AB8" s="77">
        <f t="shared" si="7"/>
        <v>2470</v>
      </c>
      <c r="AC8" s="76">
        <f>AC3+AC4-AC5+AC6-AC7</f>
        <v>1224</v>
      </c>
      <c r="AD8" s="76">
        <f>AD3+AD4-AD5+AD6-AD7</f>
        <v>1250</v>
      </c>
      <c r="AE8" s="78">
        <f t="shared" si="8"/>
        <v>2474</v>
      </c>
      <c r="AF8" s="75">
        <f>AF3+AF4-AF5+AF6-AF7</f>
        <v>1225</v>
      </c>
      <c r="AG8" s="76">
        <f>AG3+AG4-AG5+AG6-AG7</f>
        <v>1250</v>
      </c>
      <c r="AH8" s="77">
        <f t="shared" si="9"/>
        <v>2475</v>
      </c>
      <c r="AI8" s="76">
        <f>AI3+AI4-AI5+AI6-AI7</f>
        <v>1224</v>
      </c>
      <c r="AJ8" s="76">
        <f>AJ3+AJ4-AJ5+AJ6-AJ7</f>
        <v>1250</v>
      </c>
      <c r="AK8" s="77">
        <f t="shared" si="10"/>
        <v>2474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-1</v>
      </c>
      <c r="C10" s="81">
        <f>C8-C3</f>
        <v>0</v>
      </c>
      <c r="D10" s="82">
        <f>C10+B10</f>
        <v>-1</v>
      </c>
      <c r="E10" s="81">
        <f>E8-E3</f>
        <v>-3</v>
      </c>
      <c r="F10" s="81">
        <f>F8-F3</f>
        <v>-2</v>
      </c>
      <c r="G10" s="83">
        <f>F10+E10</f>
        <v>-5</v>
      </c>
      <c r="H10" s="80">
        <f>H8-H3</f>
        <v>-6</v>
      </c>
      <c r="I10" s="81">
        <f>I8-I3</f>
        <v>-2</v>
      </c>
      <c r="J10" s="82">
        <f>I10+H10</f>
        <v>-8</v>
      </c>
      <c r="K10" s="80">
        <f>K8-K3</f>
        <v>-4</v>
      </c>
      <c r="L10" s="81">
        <f>L8-L3</f>
        <v>-2</v>
      </c>
      <c r="M10" s="82">
        <f>L10+K10</f>
        <v>-6</v>
      </c>
      <c r="N10" s="80">
        <f>N8-N3</f>
        <v>0</v>
      </c>
      <c r="O10" s="81">
        <f>O8-O3</f>
        <v>1</v>
      </c>
      <c r="P10" s="82">
        <f>O10+N10</f>
        <v>1</v>
      </c>
      <c r="Q10" s="80">
        <f>Q8-Q3</f>
        <v>3</v>
      </c>
      <c r="R10" s="81">
        <f>R8-R3</f>
        <v>2</v>
      </c>
      <c r="S10" s="82">
        <f>R10+Q10</f>
        <v>5</v>
      </c>
      <c r="T10" s="80">
        <f>T8-T3</f>
        <v>1</v>
      </c>
      <c r="U10" s="81">
        <f>U8-U3</f>
        <v>2</v>
      </c>
      <c r="V10" s="82">
        <f>U10+T10</f>
        <v>3</v>
      </c>
      <c r="W10" s="80">
        <f>W8-W3</f>
        <v>0</v>
      </c>
      <c r="X10" s="81">
        <f>X8-X3</f>
        <v>1</v>
      </c>
      <c r="Y10" s="82">
        <f>X10+W10</f>
        <v>1</v>
      </c>
      <c r="Z10" s="80">
        <f>Z8-Z3</f>
        <v>-3</v>
      </c>
      <c r="AA10" s="81">
        <f>AA8-AA3</f>
        <v>2</v>
      </c>
      <c r="AB10" s="82">
        <f>AA10+Z10</f>
        <v>-1</v>
      </c>
      <c r="AC10" s="81">
        <f>AC8-AC3</f>
        <v>0</v>
      </c>
      <c r="AD10" s="81">
        <f>AD8-AD3</f>
        <v>4</v>
      </c>
      <c r="AE10" s="83">
        <f>AD10+AC10</f>
        <v>4</v>
      </c>
      <c r="AF10" s="80">
        <f>AF8-AF3</f>
        <v>1</v>
      </c>
      <c r="AG10" s="81">
        <f>AG8-AG3</f>
        <v>0</v>
      </c>
      <c r="AH10" s="82">
        <f>AG10+AF10</f>
        <v>1</v>
      </c>
      <c r="AI10" s="81">
        <f>AI8-AI3</f>
        <v>-1</v>
      </c>
      <c r="AJ10" s="81">
        <f>AJ8-AJ3</f>
        <v>0</v>
      </c>
      <c r="AK10" s="82">
        <f>AJ10+AI10</f>
        <v>-1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1.006472491909385</v>
      </c>
      <c r="D12" s="30"/>
      <c r="E12" s="41">
        <f>1</f>
        <v>1</v>
      </c>
      <c r="F12" s="41">
        <f>F8/E8</f>
        <v>1.0072992700729928</v>
      </c>
      <c r="G12" s="42"/>
      <c r="H12" s="40">
        <f>1</f>
        <v>1</v>
      </c>
      <c r="I12" s="41">
        <f>I8/H8</f>
        <v>1.0105949470252649</v>
      </c>
      <c r="J12" s="30"/>
      <c r="K12" s="40">
        <f>1</f>
        <v>1</v>
      </c>
      <c r="L12" s="41">
        <f>L8/K8</f>
        <v>1.0122649223221587</v>
      </c>
      <c r="M12" s="30"/>
      <c r="N12" s="40">
        <f>1</f>
        <v>1</v>
      </c>
      <c r="O12" s="41">
        <f>O8/N8</f>
        <v>1.0130825838103026</v>
      </c>
      <c r="P12" s="30"/>
      <c r="Q12" s="40">
        <f>1</f>
        <v>1</v>
      </c>
      <c r="R12" s="41">
        <f>R8/Q8</f>
        <v>1.0122349102773247</v>
      </c>
      <c r="S12" s="30"/>
      <c r="T12" s="40">
        <f>1</f>
        <v>1</v>
      </c>
      <c r="U12" s="41">
        <f>U8/T8</f>
        <v>1.013039934800326</v>
      </c>
      <c r="V12" s="30"/>
      <c r="W12" s="40">
        <f>1</f>
        <v>1</v>
      </c>
      <c r="X12" s="41">
        <f>X8/W8</f>
        <v>1.0138549307253464</v>
      </c>
      <c r="Y12" s="30"/>
      <c r="Z12" s="40">
        <f>1</f>
        <v>1</v>
      </c>
      <c r="AA12" s="41">
        <f>AA8/Z8</f>
        <v>1.0179738562091503</v>
      </c>
      <c r="AB12" s="30"/>
      <c r="AC12" s="41">
        <f>1</f>
        <v>1</v>
      </c>
      <c r="AD12" s="41">
        <f>AD8/AC8</f>
        <v>1.0212418300653594</v>
      </c>
      <c r="AE12" s="42"/>
      <c r="AF12" s="40">
        <f>1</f>
        <v>1</v>
      </c>
      <c r="AG12" s="41">
        <f>AG8/AF8</f>
        <v>1.0204081632653061</v>
      </c>
      <c r="AH12" s="30"/>
      <c r="AI12" s="41">
        <f>1</f>
        <v>1</v>
      </c>
      <c r="AJ12" s="41">
        <f>AJ8/AI8</f>
        <v>1.0212418300653594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I13" s="108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1" ref="E14:AK14">E8/B8</f>
        <v>0.9975728155339806</v>
      </c>
      <c r="F14" s="46">
        <f t="shared" si="11"/>
        <v>0.9983922829581994</v>
      </c>
      <c r="G14" s="47">
        <f t="shared" si="11"/>
        <v>0.9979838709677419</v>
      </c>
      <c r="H14" s="48">
        <f t="shared" si="11"/>
        <v>0.9951338199513382</v>
      </c>
      <c r="I14" s="46">
        <f t="shared" si="11"/>
        <v>0.998389694041868</v>
      </c>
      <c r="J14" s="49">
        <f t="shared" si="11"/>
        <v>0.9967676767676767</v>
      </c>
      <c r="K14" s="48">
        <f t="shared" si="11"/>
        <v>0.9967400162999185</v>
      </c>
      <c r="L14" s="46">
        <f t="shared" si="11"/>
        <v>0.9983870967741936</v>
      </c>
      <c r="M14" s="49">
        <f t="shared" si="11"/>
        <v>0.9975678962302391</v>
      </c>
      <c r="N14" s="48">
        <f t="shared" si="11"/>
        <v>1</v>
      </c>
      <c r="O14" s="46">
        <f t="shared" si="11"/>
        <v>1.0008077544426495</v>
      </c>
      <c r="P14" s="49">
        <f t="shared" si="11"/>
        <v>1.0004063388866316</v>
      </c>
      <c r="Q14" s="48">
        <f t="shared" si="11"/>
        <v>1.0024529844644317</v>
      </c>
      <c r="R14" s="46">
        <f t="shared" si="11"/>
        <v>1.0016142050040355</v>
      </c>
      <c r="S14" s="49">
        <f t="shared" si="11"/>
        <v>1.0020308692120228</v>
      </c>
      <c r="T14" s="48">
        <f t="shared" si="11"/>
        <v>1.000815660685155</v>
      </c>
      <c r="U14" s="46">
        <f t="shared" si="11"/>
        <v>1.0016116035455278</v>
      </c>
      <c r="V14" s="49">
        <f t="shared" si="11"/>
        <v>1.0012160518848805</v>
      </c>
      <c r="W14" s="48">
        <f t="shared" si="11"/>
        <v>1</v>
      </c>
      <c r="X14" s="46">
        <f t="shared" si="11"/>
        <v>1.000804505229284</v>
      </c>
      <c r="Y14" s="49">
        <f t="shared" si="11"/>
        <v>1.0004048582995952</v>
      </c>
      <c r="Z14" s="48">
        <f t="shared" si="11"/>
        <v>0.9975550122249389</v>
      </c>
      <c r="AA14" s="46">
        <f t="shared" si="11"/>
        <v>1.0016077170418007</v>
      </c>
      <c r="AB14" s="49">
        <f t="shared" si="11"/>
        <v>0.9995953055443141</v>
      </c>
      <c r="AC14" s="46">
        <f t="shared" si="11"/>
        <v>1</v>
      </c>
      <c r="AD14" s="46">
        <f t="shared" si="11"/>
        <v>1.0032102728731942</v>
      </c>
      <c r="AE14" s="47">
        <f t="shared" si="11"/>
        <v>1.0016194331983805</v>
      </c>
      <c r="AF14" s="48">
        <f t="shared" si="11"/>
        <v>1.0008169934640523</v>
      </c>
      <c r="AG14" s="46">
        <f t="shared" si="11"/>
        <v>1</v>
      </c>
      <c r="AH14" s="49">
        <f t="shared" si="11"/>
        <v>1.0004042037186742</v>
      </c>
      <c r="AI14" s="46">
        <f t="shared" si="11"/>
        <v>0.9991836734693877</v>
      </c>
      <c r="AJ14" s="46">
        <f t="shared" si="11"/>
        <v>1</v>
      </c>
      <c r="AK14" s="49">
        <f t="shared" si="11"/>
        <v>0.9995959595959596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202" t="s">
        <v>26</v>
      </c>
      <c r="B16" s="203"/>
      <c r="C16" s="203"/>
      <c r="D16" s="203"/>
      <c r="E16" s="203"/>
      <c r="F16" s="203"/>
      <c r="G16" s="204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5"/>
      <c r="B17" s="206"/>
      <c r="C17" s="206"/>
      <c r="D17" s="206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8" t="s">
        <v>11</v>
      </c>
      <c r="B18" s="199"/>
      <c r="C18" s="199"/>
      <c r="D18" s="199"/>
      <c r="E18" s="89">
        <f aca="true" t="shared" si="12" ref="E18:F21">SUM(B4+E4+H4+K4+N4+Q4+T4+W4+Z4+AC4+AF4+AI4)</f>
        <v>4</v>
      </c>
      <c r="F18" s="89">
        <f t="shared" si="12"/>
        <v>7</v>
      </c>
      <c r="G18" s="105">
        <f>SUM(E18:F18)</f>
        <v>11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8" t="s">
        <v>12</v>
      </c>
      <c r="B19" s="199"/>
      <c r="C19" s="199"/>
      <c r="D19" s="199"/>
      <c r="E19" s="89">
        <f t="shared" si="12"/>
        <v>20</v>
      </c>
      <c r="F19" s="89">
        <f t="shared" si="12"/>
        <v>10</v>
      </c>
      <c r="G19" s="105">
        <f>SUM(E19:F19)</f>
        <v>30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8" t="s">
        <v>13</v>
      </c>
      <c r="B20" s="199"/>
      <c r="C20" s="199"/>
      <c r="D20" s="199"/>
      <c r="E20" s="89">
        <f t="shared" si="12"/>
        <v>16</v>
      </c>
      <c r="F20" s="89">
        <f t="shared" si="12"/>
        <v>20</v>
      </c>
      <c r="G20" s="105">
        <f>SUM(F20+E20)</f>
        <v>36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200" t="s">
        <v>14</v>
      </c>
      <c r="B21" s="201"/>
      <c r="C21" s="201"/>
      <c r="D21" s="201"/>
      <c r="E21" s="106">
        <f t="shared" si="12"/>
        <v>13</v>
      </c>
      <c r="F21" s="106">
        <f t="shared" si="12"/>
        <v>11</v>
      </c>
      <c r="G21" s="107">
        <f>SUM(E21:F21)</f>
        <v>24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SUM(B8)</f>
        <v>1236</v>
      </c>
      <c r="C29" s="92">
        <f>C8</f>
        <v>1244</v>
      </c>
      <c r="D29" s="98">
        <f>D8</f>
        <v>2480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1233</v>
      </c>
      <c r="C30" s="92">
        <f>F8</f>
        <v>1242</v>
      </c>
      <c r="D30" s="98">
        <f>G8</f>
        <v>2475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1227</v>
      </c>
      <c r="C31" s="92">
        <f>I8</f>
        <v>1240</v>
      </c>
      <c r="D31" s="98">
        <f aca="true" t="shared" si="13" ref="D31:D40">B31+C31</f>
        <v>2467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1223</v>
      </c>
      <c r="C32" s="92">
        <f>L8</f>
        <v>1238</v>
      </c>
      <c r="D32" s="98">
        <f t="shared" si="13"/>
        <v>2461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1223</v>
      </c>
      <c r="C33" s="92">
        <f>O8</f>
        <v>1239</v>
      </c>
      <c r="D33" s="98">
        <f t="shared" si="13"/>
        <v>2462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1226</v>
      </c>
      <c r="C34" s="92">
        <f>R8</f>
        <v>1241</v>
      </c>
      <c r="D34" s="98">
        <f t="shared" si="13"/>
        <v>2467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1227</v>
      </c>
      <c r="C35" s="92">
        <f>U8</f>
        <v>1243</v>
      </c>
      <c r="D35" s="98">
        <f t="shared" si="13"/>
        <v>2470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1227</v>
      </c>
      <c r="C36" s="92">
        <f>X8</f>
        <v>1244</v>
      </c>
      <c r="D36" s="98">
        <f t="shared" si="13"/>
        <v>2471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1224</v>
      </c>
      <c r="C37" s="92">
        <f>AA8</f>
        <v>1246</v>
      </c>
      <c r="D37" s="98">
        <f t="shared" si="13"/>
        <v>2470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1224</v>
      </c>
      <c r="C38" s="92">
        <f>AD8</f>
        <v>1250</v>
      </c>
      <c r="D38" s="98">
        <f t="shared" si="13"/>
        <v>2474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1225</v>
      </c>
      <c r="C39" s="92">
        <f>AG8</f>
        <v>1250</v>
      </c>
      <c r="D39" s="98">
        <f t="shared" si="13"/>
        <v>2475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1224</v>
      </c>
      <c r="C40" s="101">
        <f>AJ8</f>
        <v>1250</v>
      </c>
      <c r="D40" s="102">
        <f t="shared" si="13"/>
        <v>2474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Z1:AB1"/>
    <mergeCell ref="AC1:AE1"/>
  </mergeCells>
  <printOptions/>
  <pageMargins left="1.062992125984252" right="0.1968503937007874" top="0.7480314960629921" bottom="0.1968503937007874" header="0.7480314960629921" footer="0"/>
  <pageSetup horizontalDpi="300" verticalDpi="300" orientation="landscape" paperSize="9" r:id="rId2"/>
  <rowBreaks count="1" manualBreakCount="1">
    <brk id="14" max="36" man="1"/>
  </rowBreaks>
  <colBreaks count="1" manualBreakCount="1">
    <brk id="19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A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17.625" style="3" customWidth="1"/>
    <col min="2" max="2" width="7.625" style="3" customWidth="1"/>
    <col min="3" max="3" width="7.25390625" style="3" customWidth="1"/>
    <col min="4" max="4" width="7.875" style="3" customWidth="1"/>
    <col min="5" max="6" width="8.875" style="3" customWidth="1"/>
    <col min="7" max="7" width="8.75390625" style="3" customWidth="1"/>
    <col min="8" max="9" width="8.875" style="3" customWidth="1"/>
    <col min="10" max="10" width="8.75390625" style="3" customWidth="1"/>
    <col min="11" max="12" width="8.875" style="3" customWidth="1"/>
    <col min="13" max="13" width="8.75390625" style="3" customWidth="1"/>
    <col min="14" max="15" width="8.875" style="3" customWidth="1"/>
    <col min="16" max="16" width="8.75390625" style="3" customWidth="1"/>
    <col min="17" max="18" width="8.875" style="3" customWidth="1"/>
    <col min="19" max="19" width="8.75390625" style="3" customWidth="1"/>
    <col min="20" max="21" width="8.875" style="3" customWidth="1"/>
    <col min="22" max="22" width="8.75390625" style="3" customWidth="1"/>
    <col min="23" max="24" width="8.875" style="3" customWidth="1"/>
    <col min="25" max="25" width="8.75390625" style="3" customWidth="1"/>
    <col min="26" max="27" width="8.875" style="3" customWidth="1"/>
    <col min="28" max="28" width="8.75390625" style="3" customWidth="1"/>
    <col min="29" max="30" width="8.875" style="3" customWidth="1"/>
    <col min="31" max="31" width="8.75390625" style="3" customWidth="1"/>
    <col min="32" max="33" width="8.875" style="3" customWidth="1"/>
    <col min="34" max="34" width="8.75390625" style="3" customWidth="1"/>
    <col min="35" max="36" width="8.875" style="3" customWidth="1"/>
    <col min="37" max="37" width="8.75390625" style="3" customWidth="1"/>
    <col min="38" max="16384" width="9.125" style="3" customWidth="1"/>
  </cols>
  <sheetData>
    <row r="1" spans="1:37" s="56" customFormat="1" ht="12.75">
      <c r="A1" s="55"/>
      <c r="B1" s="207" t="s">
        <v>0</v>
      </c>
      <c r="C1" s="208"/>
      <c r="D1" s="209"/>
      <c r="E1" s="208" t="s">
        <v>1</v>
      </c>
      <c r="F1" s="208"/>
      <c r="G1" s="208"/>
      <c r="H1" s="207" t="s">
        <v>2</v>
      </c>
      <c r="I1" s="208"/>
      <c r="J1" s="209"/>
      <c r="K1" s="207" t="s">
        <v>3</v>
      </c>
      <c r="L1" s="208"/>
      <c r="M1" s="209"/>
      <c r="N1" s="207" t="s">
        <v>4</v>
      </c>
      <c r="O1" s="208"/>
      <c r="P1" s="209"/>
      <c r="Q1" s="207" t="s">
        <v>5</v>
      </c>
      <c r="R1" s="208"/>
      <c r="S1" s="209"/>
      <c r="T1" s="207" t="s">
        <v>20</v>
      </c>
      <c r="U1" s="208"/>
      <c r="V1" s="209"/>
      <c r="W1" s="207" t="s">
        <v>6</v>
      </c>
      <c r="X1" s="208"/>
      <c r="Y1" s="209"/>
      <c r="Z1" s="207" t="s">
        <v>7</v>
      </c>
      <c r="AA1" s="208"/>
      <c r="AB1" s="209"/>
      <c r="AC1" s="208" t="s">
        <v>8</v>
      </c>
      <c r="AD1" s="208"/>
      <c r="AE1" s="208"/>
      <c r="AF1" s="207" t="s">
        <v>9</v>
      </c>
      <c r="AG1" s="208"/>
      <c r="AH1" s="209"/>
      <c r="AI1" s="208" t="s">
        <v>10</v>
      </c>
      <c r="AJ1" s="208"/>
      <c r="AK1" s="209"/>
    </row>
    <row r="2" spans="1:37" s="65" customFormat="1" ht="12.75">
      <c r="A2" s="57"/>
      <c r="B2" s="59" t="s">
        <v>16</v>
      </c>
      <c r="C2" s="60" t="s">
        <v>17</v>
      </c>
      <c r="D2" s="61" t="s">
        <v>19</v>
      </c>
      <c r="E2" s="62" t="s">
        <v>16</v>
      </c>
      <c r="F2" s="62" t="s">
        <v>17</v>
      </c>
      <c r="G2" s="62" t="s">
        <v>19</v>
      </c>
      <c r="H2" s="63" t="s">
        <v>16</v>
      </c>
      <c r="I2" s="62" t="s">
        <v>17</v>
      </c>
      <c r="J2" s="64" t="s">
        <v>19</v>
      </c>
      <c r="K2" s="63" t="s">
        <v>16</v>
      </c>
      <c r="L2" s="62" t="s">
        <v>17</v>
      </c>
      <c r="M2" s="64" t="s">
        <v>19</v>
      </c>
      <c r="N2" s="63" t="s">
        <v>16</v>
      </c>
      <c r="O2" s="62" t="s">
        <v>17</v>
      </c>
      <c r="P2" s="64" t="s">
        <v>19</v>
      </c>
      <c r="Q2" s="63" t="s">
        <v>16</v>
      </c>
      <c r="R2" s="62" t="s">
        <v>17</v>
      </c>
      <c r="S2" s="64" t="s">
        <v>19</v>
      </c>
      <c r="T2" s="58" t="s">
        <v>16</v>
      </c>
      <c r="U2" s="65" t="s">
        <v>17</v>
      </c>
      <c r="V2" s="64" t="s">
        <v>19</v>
      </c>
      <c r="W2" s="58" t="s">
        <v>16</v>
      </c>
      <c r="X2" s="65" t="s">
        <v>17</v>
      </c>
      <c r="Y2" s="64" t="s">
        <v>19</v>
      </c>
      <c r="Z2" s="58" t="s">
        <v>16</v>
      </c>
      <c r="AA2" s="65" t="s">
        <v>17</v>
      </c>
      <c r="AB2" s="64" t="s">
        <v>19</v>
      </c>
      <c r="AC2" s="65" t="s">
        <v>16</v>
      </c>
      <c r="AD2" s="65" t="s">
        <v>17</v>
      </c>
      <c r="AE2" s="62" t="s">
        <v>19</v>
      </c>
      <c r="AF2" s="58" t="s">
        <v>16</v>
      </c>
      <c r="AG2" s="65" t="s">
        <v>17</v>
      </c>
      <c r="AH2" s="64" t="s">
        <v>19</v>
      </c>
      <c r="AI2" s="65" t="s">
        <v>16</v>
      </c>
      <c r="AJ2" s="65" t="s">
        <v>17</v>
      </c>
      <c r="AK2" s="64" t="s">
        <v>19</v>
      </c>
    </row>
    <row r="3" spans="1:37" s="73" customFormat="1" ht="43.5" customHeight="1">
      <c r="A3" s="66" t="s">
        <v>18</v>
      </c>
      <c r="B3" s="67">
        <f>SUM('pohyb obyv 2002'!AI8)</f>
        <v>1224</v>
      </c>
      <c r="C3" s="68">
        <f>SUM('pohyb obyv 2002'!AJ8)</f>
        <v>1250</v>
      </c>
      <c r="D3" s="69">
        <f aca="true" t="shared" si="0" ref="D3:D8">B3+C3</f>
        <v>2474</v>
      </c>
      <c r="E3" s="70">
        <f>B8</f>
        <v>1225</v>
      </c>
      <c r="F3" s="70">
        <f>C8</f>
        <v>1248</v>
      </c>
      <c r="G3" s="71">
        <f>E3+F3</f>
        <v>2473</v>
      </c>
      <c r="H3" s="72">
        <f>E8</f>
        <v>1221</v>
      </c>
      <c r="I3" s="70">
        <f>F8</f>
        <v>1241</v>
      </c>
      <c r="J3" s="69">
        <f aca="true" t="shared" si="1" ref="J3:J8">H3+I3</f>
        <v>2462</v>
      </c>
      <c r="K3" s="72">
        <f>H8</f>
        <v>1219</v>
      </c>
      <c r="L3" s="70">
        <f>I8</f>
        <v>1242</v>
      </c>
      <c r="M3" s="69">
        <f aca="true" t="shared" si="2" ref="M3:M8">K3+L3</f>
        <v>2461</v>
      </c>
      <c r="N3" s="72">
        <f>K8</f>
        <v>1215</v>
      </c>
      <c r="O3" s="70">
        <f>L8</f>
        <v>1239</v>
      </c>
      <c r="P3" s="69">
        <f aca="true" t="shared" si="3" ref="P3:P8">N3+O3</f>
        <v>2454</v>
      </c>
      <c r="Q3" s="72">
        <f>N8</f>
        <v>1215</v>
      </c>
      <c r="R3" s="70">
        <f>O8</f>
        <v>1239</v>
      </c>
      <c r="S3" s="69">
        <f aca="true" t="shared" si="4" ref="S3:S8">Q3+R3</f>
        <v>2454</v>
      </c>
      <c r="T3" s="72">
        <f>Q8</f>
        <v>1214</v>
      </c>
      <c r="U3" s="70">
        <f>R8</f>
        <v>1238</v>
      </c>
      <c r="V3" s="69">
        <f aca="true" t="shared" si="5" ref="V3:V8">T3+U3</f>
        <v>2452</v>
      </c>
      <c r="W3" s="72">
        <f>T8</f>
        <v>1209</v>
      </c>
      <c r="X3" s="70">
        <f>U8</f>
        <v>1232</v>
      </c>
      <c r="Y3" s="69">
        <f aca="true" t="shared" si="6" ref="Y3:Y8">W3+X3</f>
        <v>2441</v>
      </c>
      <c r="Z3" s="72">
        <f>W8</f>
        <v>1204</v>
      </c>
      <c r="AA3" s="70">
        <f>X8</f>
        <v>1227</v>
      </c>
      <c r="AB3" s="69">
        <f aca="true" t="shared" si="7" ref="AB3:AB8">Z3+AA3</f>
        <v>2431</v>
      </c>
      <c r="AC3" s="70">
        <f>Z8</f>
        <v>1201</v>
      </c>
      <c r="AD3" s="70">
        <f>AA8</f>
        <v>1225</v>
      </c>
      <c r="AE3" s="71">
        <f aca="true" t="shared" si="8" ref="AE3:AE8">AC3+AD3</f>
        <v>2426</v>
      </c>
      <c r="AF3" s="72">
        <f>AC8</f>
        <v>1198</v>
      </c>
      <c r="AG3" s="70">
        <f>AD8</f>
        <v>1222</v>
      </c>
      <c r="AH3" s="69">
        <f aca="true" t="shared" si="9" ref="AH3:AH8">AF3+AG3</f>
        <v>2420</v>
      </c>
      <c r="AI3" s="70">
        <f>AF8</f>
        <v>1197</v>
      </c>
      <c r="AJ3" s="70">
        <f>AG8</f>
        <v>1223</v>
      </c>
      <c r="AK3" s="69">
        <f aca="true" t="shared" si="10" ref="AK3:AK8">AI3+AJ3</f>
        <v>2420</v>
      </c>
    </row>
    <row r="4" spans="1:37" ht="12.75">
      <c r="A4" s="2" t="s">
        <v>11</v>
      </c>
      <c r="B4" s="12">
        <v>0</v>
      </c>
      <c r="C4" s="13">
        <v>2</v>
      </c>
      <c r="D4" s="26">
        <f t="shared" si="0"/>
        <v>2</v>
      </c>
      <c r="E4" s="13">
        <v>0</v>
      </c>
      <c r="F4" s="13">
        <v>0</v>
      </c>
      <c r="G4" s="44">
        <f>E4+F4</f>
        <v>0</v>
      </c>
      <c r="H4" s="12">
        <v>1</v>
      </c>
      <c r="I4" s="13">
        <v>2</v>
      </c>
      <c r="J4" s="26">
        <f t="shared" si="1"/>
        <v>3</v>
      </c>
      <c r="K4" s="12">
        <v>0</v>
      </c>
      <c r="L4" s="13">
        <v>2</v>
      </c>
      <c r="M4" s="26">
        <f t="shared" si="2"/>
        <v>2</v>
      </c>
      <c r="N4" s="12">
        <v>1</v>
      </c>
      <c r="O4" s="13">
        <v>0</v>
      </c>
      <c r="P4" s="26">
        <f t="shared" si="3"/>
        <v>1</v>
      </c>
      <c r="Q4" s="12">
        <v>0</v>
      </c>
      <c r="R4" s="13">
        <v>1</v>
      </c>
      <c r="S4" s="26">
        <f t="shared" si="4"/>
        <v>1</v>
      </c>
      <c r="T4" s="12">
        <v>1</v>
      </c>
      <c r="U4" s="13">
        <v>0</v>
      </c>
      <c r="V4" s="26">
        <f t="shared" si="5"/>
        <v>1</v>
      </c>
      <c r="W4" s="12">
        <v>0</v>
      </c>
      <c r="X4" s="13">
        <v>0</v>
      </c>
      <c r="Y4" s="26">
        <f t="shared" si="6"/>
        <v>0</v>
      </c>
      <c r="Z4" s="12">
        <v>1</v>
      </c>
      <c r="AA4" s="13">
        <v>0</v>
      </c>
      <c r="AB4" s="26">
        <f t="shared" si="7"/>
        <v>1</v>
      </c>
      <c r="AC4" s="13">
        <v>1</v>
      </c>
      <c r="AD4" s="13">
        <v>0</v>
      </c>
      <c r="AE4" s="44">
        <f t="shared" si="8"/>
        <v>1</v>
      </c>
      <c r="AF4" s="12">
        <v>2</v>
      </c>
      <c r="AG4" s="13">
        <v>2</v>
      </c>
      <c r="AH4" s="26">
        <f t="shared" si="9"/>
        <v>4</v>
      </c>
      <c r="AI4" s="13">
        <v>0</v>
      </c>
      <c r="AJ4" s="13">
        <v>0</v>
      </c>
      <c r="AK4" s="26">
        <f t="shared" si="10"/>
        <v>0</v>
      </c>
    </row>
    <row r="5" spans="1:37" ht="12.75">
      <c r="A5" s="2" t="s">
        <v>12</v>
      </c>
      <c r="B5" s="12">
        <v>1</v>
      </c>
      <c r="C5" s="13">
        <v>4</v>
      </c>
      <c r="D5" s="26">
        <f t="shared" si="0"/>
        <v>5</v>
      </c>
      <c r="E5" s="13">
        <v>1</v>
      </c>
      <c r="F5" s="13">
        <v>1</v>
      </c>
      <c r="G5" s="44">
        <f>E5+F5</f>
        <v>2</v>
      </c>
      <c r="H5" s="12">
        <v>2</v>
      </c>
      <c r="I5" s="13">
        <v>1</v>
      </c>
      <c r="J5" s="26">
        <f t="shared" si="1"/>
        <v>3</v>
      </c>
      <c r="K5" s="12">
        <v>4</v>
      </c>
      <c r="L5" s="13">
        <v>3</v>
      </c>
      <c r="M5" s="26">
        <f t="shared" si="2"/>
        <v>7</v>
      </c>
      <c r="N5" s="12">
        <v>1</v>
      </c>
      <c r="O5" s="13">
        <v>0</v>
      </c>
      <c r="P5" s="26">
        <f t="shared" si="3"/>
        <v>1</v>
      </c>
      <c r="Q5" s="12">
        <v>0</v>
      </c>
      <c r="R5" s="13">
        <v>2</v>
      </c>
      <c r="S5" s="26">
        <f t="shared" si="4"/>
        <v>2</v>
      </c>
      <c r="T5" s="12">
        <v>2</v>
      </c>
      <c r="U5" s="13">
        <v>2</v>
      </c>
      <c r="V5" s="26">
        <f t="shared" si="5"/>
        <v>4</v>
      </c>
      <c r="W5" s="12">
        <v>2</v>
      </c>
      <c r="X5" s="13">
        <v>0</v>
      </c>
      <c r="Y5" s="26">
        <f t="shared" si="6"/>
        <v>2</v>
      </c>
      <c r="Z5" s="12">
        <v>4</v>
      </c>
      <c r="AA5" s="13">
        <v>1</v>
      </c>
      <c r="AB5" s="26">
        <f t="shared" si="7"/>
        <v>5</v>
      </c>
      <c r="AC5" s="13">
        <v>2</v>
      </c>
      <c r="AD5" s="13">
        <v>1</v>
      </c>
      <c r="AE5" s="44">
        <f t="shared" si="8"/>
        <v>3</v>
      </c>
      <c r="AF5" s="12">
        <v>2</v>
      </c>
      <c r="AG5" s="13">
        <v>0</v>
      </c>
      <c r="AH5" s="26">
        <f t="shared" si="9"/>
        <v>2</v>
      </c>
      <c r="AI5" s="13">
        <v>2</v>
      </c>
      <c r="AJ5" s="13">
        <v>1</v>
      </c>
      <c r="AK5" s="26">
        <f t="shared" si="10"/>
        <v>3</v>
      </c>
    </row>
    <row r="6" spans="1:37" ht="12.75">
      <c r="A6" s="2" t="s">
        <v>13</v>
      </c>
      <c r="B6" s="12">
        <v>2</v>
      </c>
      <c r="C6" s="13">
        <v>1</v>
      </c>
      <c r="D6" s="26">
        <f t="shared" si="0"/>
        <v>3</v>
      </c>
      <c r="E6" s="13">
        <v>0</v>
      </c>
      <c r="F6" s="13">
        <v>1</v>
      </c>
      <c r="G6" s="44">
        <f>E6+F6</f>
        <v>1</v>
      </c>
      <c r="H6" s="12">
        <v>0</v>
      </c>
      <c r="I6" s="13">
        <v>2</v>
      </c>
      <c r="J6" s="26">
        <f t="shared" si="1"/>
        <v>2</v>
      </c>
      <c r="K6" s="12">
        <v>0</v>
      </c>
      <c r="L6" s="13">
        <v>0</v>
      </c>
      <c r="M6" s="26">
        <f t="shared" si="2"/>
        <v>0</v>
      </c>
      <c r="N6" s="12">
        <v>0</v>
      </c>
      <c r="O6" s="13">
        <v>0</v>
      </c>
      <c r="P6" s="26">
        <f t="shared" si="3"/>
        <v>0</v>
      </c>
      <c r="Q6" s="12">
        <v>1</v>
      </c>
      <c r="R6" s="13">
        <v>1</v>
      </c>
      <c r="S6" s="26">
        <f t="shared" si="4"/>
        <v>2</v>
      </c>
      <c r="T6" s="12">
        <v>0</v>
      </c>
      <c r="U6" s="13">
        <v>0</v>
      </c>
      <c r="V6" s="26">
        <f t="shared" si="5"/>
        <v>0</v>
      </c>
      <c r="W6" s="12">
        <v>1</v>
      </c>
      <c r="X6" s="13">
        <v>0</v>
      </c>
      <c r="Y6" s="26">
        <f t="shared" si="6"/>
        <v>1</v>
      </c>
      <c r="Z6" s="12">
        <v>1</v>
      </c>
      <c r="AA6" s="13">
        <v>1</v>
      </c>
      <c r="AB6" s="26">
        <f t="shared" si="7"/>
        <v>2</v>
      </c>
      <c r="AC6" s="13">
        <v>0</v>
      </c>
      <c r="AD6" s="13">
        <v>0</v>
      </c>
      <c r="AE6" s="44">
        <f t="shared" si="8"/>
        <v>0</v>
      </c>
      <c r="AF6" s="12">
        <v>0</v>
      </c>
      <c r="AG6" s="13">
        <v>1</v>
      </c>
      <c r="AH6" s="26">
        <f t="shared" si="9"/>
        <v>1</v>
      </c>
      <c r="AI6" s="13">
        <v>1</v>
      </c>
      <c r="AJ6" s="13">
        <v>1</v>
      </c>
      <c r="AK6" s="26">
        <f t="shared" si="10"/>
        <v>2</v>
      </c>
    </row>
    <row r="7" spans="1:37" ht="12.75">
      <c r="A7" s="2" t="s">
        <v>14</v>
      </c>
      <c r="B7" s="12">
        <v>0</v>
      </c>
      <c r="C7" s="13">
        <v>1</v>
      </c>
      <c r="D7" s="26">
        <f t="shared" si="0"/>
        <v>1</v>
      </c>
      <c r="E7" s="13">
        <v>3</v>
      </c>
      <c r="F7" s="13">
        <v>7</v>
      </c>
      <c r="G7" s="44">
        <f>F7+E7</f>
        <v>10</v>
      </c>
      <c r="H7" s="12">
        <v>1</v>
      </c>
      <c r="I7" s="13">
        <v>2</v>
      </c>
      <c r="J7" s="26">
        <f t="shared" si="1"/>
        <v>3</v>
      </c>
      <c r="K7" s="12">
        <v>0</v>
      </c>
      <c r="L7" s="13">
        <v>2</v>
      </c>
      <c r="M7" s="26">
        <f t="shared" si="2"/>
        <v>2</v>
      </c>
      <c r="N7" s="12">
        <v>0</v>
      </c>
      <c r="O7" s="13">
        <v>0</v>
      </c>
      <c r="P7" s="26">
        <f t="shared" si="3"/>
        <v>0</v>
      </c>
      <c r="Q7" s="12">
        <v>2</v>
      </c>
      <c r="R7" s="13">
        <v>1</v>
      </c>
      <c r="S7" s="26">
        <f t="shared" si="4"/>
        <v>3</v>
      </c>
      <c r="T7" s="12">
        <v>4</v>
      </c>
      <c r="U7" s="13">
        <v>4</v>
      </c>
      <c r="V7" s="26">
        <f t="shared" si="5"/>
        <v>8</v>
      </c>
      <c r="W7" s="12">
        <v>4</v>
      </c>
      <c r="X7" s="13">
        <v>5</v>
      </c>
      <c r="Y7" s="26">
        <f t="shared" si="6"/>
        <v>9</v>
      </c>
      <c r="Z7" s="12">
        <v>1</v>
      </c>
      <c r="AA7" s="13">
        <v>2</v>
      </c>
      <c r="AB7" s="26">
        <f t="shared" si="7"/>
        <v>3</v>
      </c>
      <c r="AC7" s="13">
        <v>2</v>
      </c>
      <c r="AD7" s="13">
        <v>2</v>
      </c>
      <c r="AE7" s="44">
        <f t="shared" si="8"/>
        <v>4</v>
      </c>
      <c r="AF7" s="12">
        <v>1</v>
      </c>
      <c r="AG7" s="13">
        <v>2</v>
      </c>
      <c r="AH7" s="26">
        <f t="shared" si="9"/>
        <v>3</v>
      </c>
      <c r="AI7" s="13">
        <v>1</v>
      </c>
      <c r="AJ7" s="13">
        <v>0</v>
      </c>
      <c r="AK7" s="26">
        <f t="shared" si="10"/>
        <v>1</v>
      </c>
    </row>
    <row r="8" spans="1:37" s="73" customFormat="1" ht="43.5" customHeight="1">
      <c r="A8" s="74" t="s">
        <v>15</v>
      </c>
      <c r="B8" s="75">
        <f>B3+B4-B5+B6-B7</f>
        <v>1225</v>
      </c>
      <c r="C8" s="76">
        <f>C3+C4-C5+C6-C7</f>
        <v>1248</v>
      </c>
      <c r="D8" s="77">
        <f t="shared" si="0"/>
        <v>2473</v>
      </c>
      <c r="E8" s="76">
        <f>E3+E4-E5+E6-E7</f>
        <v>1221</v>
      </c>
      <c r="F8" s="76">
        <f>F3+F4-F5+F6-F7</f>
        <v>1241</v>
      </c>
      <c r="G8" s="78">
        <f>E8+F8</f>
        <v>2462</v>
      </c>
      <c r="H8" s="75">
        <f>H3+H4-H5+H6-H7</f>
        <v>1219</v>
      </c>
      <c r="I8" s="76">
        <f>I3+I4-I5+I6-I7</f>
        <v>1242</v>
      </c>
      <c r="J8" s="77">
        <f t="shared" si="1"/>
        <v>2461</v>
      </c>
      <c r="K8" s="75">
        <f>K3+K4-K5+K6-K7</f>
        <v>1215</v>
      </c>
      <c r="L8" s="76">
        <f>L3+L4-L5+L6-L7</f>
        <v>1239</v>
      </c>
      <c r="M8" s="77">
        <f t="shared" si="2"/>
        <v>2454</v>
      </c>
      <c r="N8" s="75">
        <f>N3+N4-N5+N6-N7</f>
        <v>1215</v>
      </c>
      <c r="O8" s="76">
        <f>O3+O4-O5+O6-O7</f>
        <v>1239</v>
      </c>
      <c r="P8" s="77">
        <f t="shared" si="3"/>
        <v>2454</v>
      </c>
      <c r="Q8" s="75">
        <f>Q3+Q4-Q5+Q6-Q7</f>
        <v>1214</v>
      </c>
      <c r="R8" s="76">
        <f>R3+R4-R5+R6-R7</f>
        <v>1238</v>
      </c>
      <c r="S8" s="77">
        <f t="shared" si="4"/>
        <v>2452</v>
      </c>
      <c r="T8" s="75">
        <f>T3+T4-T5+T6-T7</f>
        <v>1209</v>
      </c>
      <c r="U8" s="76">
        <f>U3+U4-U5+U6-U7</f>
        <v>1232</v>
      </c>
      <c r="V8" s="77">
        <f t="shared" si="5"/>
        <v>2441</v>
      </c>
      <c r="W8" s="75">
        <f>W3+W4-W5+W6-W7</f>
        <v>1204</v>
      </c>
      <c r="X8" s="76">
        <f>X3+X4-X5+X6-X7</f>
        <v>1227</v>
      </c>
      <c r="Y8" s="77">
        <f t="shared" si="6"/>
        <v>2431</v>
      </c>
      <c r="Z8" s="75">
        <f>Z3+Z4-Z5+Z6-Z7</f>
        <v>1201</v>
      </c>
      <c r="AA8" s="76">
        <f>AA3+AA4-AA5+AA6-AA7</f>
        <v>1225</v>
      </c>
      <c r="AB8" s="77">
        <f t="shared" si="7"/>
        <v>2426</v>
      </c>
      <c r="AC8" s="76">
        <f>AC3+AC4-AC5+AC6-AC7</f>
        <v>1198</v>
      </c>
      <c r="AD8" s="76">
        <f>AD3+AD4-AD5+AD6-AD7</f>
        <v>1222</v>
      </c>
      <c r="AE8" s="78">
        <f t="shared" si="8"/>
        <v>2420</v>
      </c>
      <c r="AF8" s="75">
        <f>AF3+AF4-AF5+AF6-AF7</f>
        <v>1197</v>
      </c>
      <c r="AG8" s="76">
        <f>AG3+AG4-AG5+AG6-AG7</f>
        <v>1223</v>
      </c>
      <c r="AH8" s="77">
        <f t="shared" si="9"/>
        <v>2420</v>
      </c>
      <c r="AI8" s="76">
        <f>AI3+AI4-AI5+AI6-AI7</f>
        <v>1195</v>
      </c>
      <c r="AJ8" s="76">
        <f>AJ3+AJ4-AJ5+AJ6-AJ7</f>
        <v>1223</v>
      </c>
      <c r="AK8" s="77">
        <f t="shared" si="10"/>
        <v>2418</v>
      </c>
    </row>
    <row r="9" spans="1:37" ht="12.75">
      <c r="A9" s="2"/>
      <c r="B9" s="34"/>
      <c r="C9" s="35"/>
      <c r="D9" s="28"/>
      <c r="E9" s="35"/>
      <c r="F9" s="35"/>
      <c r="G9" s="36"/>
      <c r="H9" s="34"/>
      <c r="I9" s="35"/>
      <c r="J9" s="28"/>
      <c r="K9" s="34"/>
      <c r="L9" s="35"/>
      <c r="M9" s="28"/>
      <c r="N9" s="34"/>
      <c r="O9" s="35"/>
      <c r="P9" s="28"/>
      <c r="Q9" s="34"/>
      <c r="R9" s="35"/>
      <c r="S9" s="28"/>
      <c r="T9" s="34"/>
      <c r="U9" s="35"/>
      <c r="V9" s="28"/>
      <c r="W9" s="34"/>
      <c r="X9" s="35"/>
      <c r="Y9" s="28"/>
      <c r="Z9" s="34"/>
      <c r="AA9" s="35"/>
      <c r="AB9" s="28"/>
      <c r="AC9" s="35"/>
      <c r="AD9" s="35"/>
      <c r="AE9" s="36"/>
      <c r="AF9" s="34"/>
      <c r="AG9" s="35"/>
      <c r="AH9" s="28"/>
      <c r="AI9" s="35"/>
      <c r="AJ9" s="35"/>
      <c r="AK9" s="28"/>
    </row>
    <row r="10" spans="1:37" s="11" customFormat="1" ht="30" customHeight="1">
      <c r="A10" s="79" t="s">
        <v>21</v>
      </c>
      <c r="B10" s="80">
        <f>B8-B3</f>
        <v>1</v>
      </c>
      <c r="C10" s="81">
        <f>C8-C3</f>
        <v>-2</v>
      </c>
      <c r="D10" s="82">
        <f>C10+B10</f>
        <v>-1</v>
      </c>
      <c r="E10" s="81">
        <f>E8-E3</f>
        <v>-4</v>
      </c>
      <c r="F10" s="81">
        <f>F8-F3</f>
        <v>-7</v>
      </c>
      <c r="G10" s="83">
        <f>F10+E10</f>
        <v>-11</v>
      </c>
      <c r="H10" s="80">
        <f>H8-H3</f>
        <v>-2</v>
      </c>
      <c r="I10" s="81">
        <f>I8-I3</f>
        <v>1</v>
      </c>
      <c r="J10" s="82">
        <f>I10+H10</f>
        <v>-1</v>
      </c>
      <c r="K10" s="80">
        <f>K8-K3</f>
        <v>-4</v>
      </c>
      <c r="L10" s="81">
        <f>L8-L3</f>
        <v>-3</v>
      </c>
      <c r="M10" s="82">
        <f>L10+K10</f>
        <v>-7</v>
      </c>
      <c r="N10" s="80">
        <f>N8-N3</f>
        <v>0</v>
      </c>
      <c r="O10" s="81">
        <f>O8-O3</f>
        <v>0</v>
      </c>
      <c r="P10" s="82">
        <f>O10+N10</f>
        <v>0</v>
      </c>
      <c r="Q10" s="80">
        <f>Q8-Q3</f>
        <v>-1</v>
      </c>
      <c r="R10" s="81">
        <f>R8-R3</f>
        <v>-1</v>
      </c>
      <c r="S10" s="82">
        <f>R10+Q10</f>
        <v>-2</v>
      </c>
      <c r="T10" s="80">
        <f>T8-T3</f>
        <v>-5</v>
      </c>
      <c r="U10" s="81">
        <f>U8-U3</f>
        <v>-6</v>
      </c>
      <c r="V10" s="82">
        <f>U10+T10</f>
        <v>-11</v>
      </c>
      <c r="W10" s="80">
        <f>W8-W3</f>
        <v>-5</v>
      </c>
      <c r="X10" s="81">
        <f>X8-X3</f>
        <v>-5</v>
      </c>
      <c r="Y10" s="82">
        <f>X10+W10</f>
        <v>-10</v>
      </c>
      <c r="Z10" s="80">
        <f>Z8-Z3</f>
        <v>-3</v>
      </c>
      <c r="AA10" s="81">
        <f>AA8-AA3</f>
        <v>-2</v>
      </c>
      <c r="AB10" s="82">
        <f>AA10+Z10</f>
        <v>-5</v>
      </c>
      <c r="AC10" s="81">
        <f>AC8-AC3</f>
        <v>-3</v>
      </c>
      <c r="AD10" s="81">
        <f>AD8-AD3</f>
        <v>-3</v>
      </c>
      <c r="AE10" s="83">
        <f>AD10+AC10</f>
        <v>-6</v>
      </c>
      <c r="AF10" s="80">
        <f>AF8-AF3</f>
        <v>-1</v>
      </c>
      <c r="AG10" s="81">
        <f>AG8-AG3</f>
        <v>1</v>
      </c>
      <c r="AH10" s="82">
        <f>AG10+AF10</f>
        <v>0</v>
      </c>
      <c r="AI10" s="81">
        <f>AI8-AI3</f>
        <v>-2</v>
      </c>
      <c r="AJ10" s="81">
        <f>AJ8-AJ3</f>
        <v>0</v>
      </c>
      <c r="AK10" s="82">
        <f>AJ10+AI10</f>
        <v>-2</v>
      </c>
    </row>
    <row r="11" spans="1:37" ht="12.75">
      <c r="A11" s="2"/>
      <c r="B11" s="34"/>
      <c r="C11" s="35"/>
      <c r="D11" s="28"/>
      <c r="E11" s="35"/>
      <c r="F11" s="35"/>
      <c r="G11" s="36"/>
      <c r="H11" s="34"/>
      <c r="I11" s="35"/>
      <c r="J11" s="28"/>
      <c r="K11" s="34"/>
      <c r="L11" s="35"/>
      <c r="M11" s="28"/>
      <c r="N11" s="34"/>
      <c r="O11" s="35"/>
      <c r="P11" s="28"/>
      <c r="Q11" s="34"/>
      <c r="R11" s="35"/>
      <c r="S11" s="28"/>
      <c r="T11" s="34"/>
      <c r="U11" s="35"/>
      <c r="V11" s="28"/>
      <c r="W11" s="34"/>
      <c r="X11" s="35"/>
      <c r="Y11" s="28"/>
      <c r="Z11" s="34"/>
      <c r="AA11" s="35"/>
      <c r="AB11" s="28"/>
      <c r="AC11" s="35"/>
      <c r="AD11" s="35"/>
      <c r="AE11" s="36"/>
      <c r="AF11" s="34"/>
      <c r="AG11" s="35"/>
      <c r="AH11" s="28"/>
      <c r="AI11" s="35"/>
      <c r="AJ11" s="35"/>
      <c r="AK11" s="28"/>
    </row>
    <row r="12" spans="1:37" s="20" customFormat="1" ht="12.75">
      <c r="A12" s="25" t="s">
        <v>22</v>
      </c>
      <c r="B12" s="40">
        <f>1</f>
        <v>1</v>
      </c>
      <c r="C12" s="41">
        <f>C8/B8</f>
        <v>1.0187755102040816</v>
      </c>
      <c r="D12" s="30"/>
      <c r="E12" s="41">
        <f>1</f>
        <v>1</v>
      </c>
      <c r="F12" s="41">
        <f>F8/E8</f>
        <v>1.0163800163800163</v>
      </c>
      <c r="G12" s="42"/>
      <c r="H12" s="40">
        <f>1</f>
        <v>1</v>
      </c>
      <c r="I12" s="41">
        <f>I8/H8</f>
        <v>1.0188679245283019</v>
      </c>
      <c r="J12" s="30"/>
      <c r="K12" s="40">
        <f>1</f>
        <v>1</v>
      </c>
      <c r="L12" s="41">
        <f>L8/K8</f>
        <v>1.019753086419753</v>
      </c>
      <c r="M12" s="30"/>
      <c r="N12" s="40">
        <f>1</f>
        <v>1</v>
      </c>
      <c r="O12" s="41">
        <f>O8/N8</f>
        <v>1.019753086419753</v>
      </c>
      <c r="P12" s="30"/>
      <c r="Q12" s="40">
        <f>1</f>
        <v>1</v>
      </c>
      <c r="R12" s="41">
        <f>R8/Q8</f>
        <v>1.0197693574958815</v>
      </c>
      <c r="S12" s="30"/>
      <c r="T12" s="40">
        <f>1</f>
        <v>1</v>
      </c>
      <c r="U12" s="41">
        <f>U8/T8</f>
        <v>1.0190239867659223</v>
      </c>
      <c r="V12" s="30"/>
      <c r="W12" s="40">
        <f>1</f>
        <v>1</v>
      </c>
      <c r="X12" s="41">
        <f>X8/W8</f>
        <v>1.0191029900332227</v>
      </c>
      <c r="Y12" s="30"/>
      <c r="Z12" s="40">
        <f>1</f>
        <v>1</v>
      </c>
      <c r="AA12" s="41">
        <f>AA8/Z8</f>
        <v>1.0199833472106579</v>
      </c>
      <c r="AB12" s="30"/>
      <c r="AC12" s="41">
        <f>1</f>
        <v>1</v>
      </c>
      <c r="AD12" s="41">
        <f>AD8/AC8</f>
        <v>1.020033388981636</v>
      </c>
      <c r="AE12" s="42"/>
      <c r="AF12" s="40">
        <f>1</f>
        <v>1</v>
      </c>
      <c r="AG12" s="41">
        <f>AG8/AF8</f>
        <v>1.0217209690893903</v>
      </c>
      <c r="AH12" s="30"/>
      <c r="AI12" s="41">
        <f>1</f>
        <v>1</v>
      </c>
      <c r="AJ12" s="41">
        <f>AJ8/AI8</f>
        <v>1.0234309623430962</v>
      </c>
      <c r="AK12" s="30"/>
    </row>
    <row r="13" spans="1:37" ht="12.75">
      <c r="A13" s="2"/>
      <c r="B13" s="2"/>
      <c r="D13" s="21"/>
      <c r="G13" s="18"/>
      <c r="H13" s="2"/>
      <c r="J13" s="21"/>
      <c r="K13" s="2"/>
      <c r="M13" s="21"/>
      <c r="N13" s="2"/>
      <c r="P13" s="21"/>
      <c r="Q13" s="2"/>
      <c r="S13" s="21"/>
      <c r="T13" s="2"/>
      <c r="V13" s="21"/>
      <c r="W13" s="2"/>
      <c r="Y13" s="21"/>
      <c r="Z13" s="2"/>
      <c r="AB13" s="21"/>
      <c r="AE13" s="18"/>
      <c r="AF13" s="2"/>
      <c r="AH13" s="21"/>
      <c r="AI13" s="108"/>
      <c r="AK13" s="21"/>
    </row>
    <row r="14" spans="1:37" ht="27.75" customHeight="1">
      <c r="A14" s="24" t="s">
        <v>23</v>
      </c>
      <c r="B14" s="4"/>
      <c r="C14" s="5"/>
      <c r="D14" s="19"/>
      <c r="E14" s="46">
        <f aca="true" t="shared" si="11" ref="E14:AK14">E8/B8</f>
        <v>0.996734693877551</v>
      </c>
      <c r="F14" s="46">
        <f t="shared" si="11"/>
        <v>0.9943910256410257</v>
      </c>
      <c r="G14" s="47">
        <f t="shared" si="11"/>
        <v>0.9955519611807522</v>
      </c>
      <c r="H14" s="48">
        <f t="shared" si="11"/>
        <v>0.9983619983619983</v>
      </c>
      <c r="I14" s="46">
        <f t="shared" si="11"/>
        <v>1.000805801772764</v>
      </c>
      <c r="J14" s="49">
        <f t="shared" si="11"/>
        <v>0.9995938261575954</v>
      </c>
      <c r="K14" s="48">
        <f t="shared" si="11"/>
        <v>0.9967186218211649</v>
      </c>
      <c r="L14" s="46">
        <f t="shared" si="11"/>
        <v>0.9975845410628019</v>
      </c>
      <c r="M14" s="49">
        <f t="shared" si="11"/>
        <v>0.9971556277935798</v>
      </c>
      <c r="N14" s="48">
        <f t="shared" si="11"/>
        <v>1</v>
      </c>
      <c r="O14" s="46">
        <f t="shared" si="11"/>
        <v>1</v>
      </c>
      <c r="P14" s="49">
        <f t="shared" si="11"/>
        <v>1</v>
      </c>
      <c r="Q14" s="48">
        <f t="shared" si="11"/>
        <v>0.9991769547325103</v>
      </c>
      <c r="R14" s="46">
        <f t="shared" si="11"/>
        <v>0.9991928974979822</v>
      </c>
      <c r="S14" s="49">
        <f t="shared" si="11"/>
        <v>0.9991850040749797</v>
      </c>
      <c r="T14" s="48">
        <f t="shared" si="11"/>
        <v>0.9958813838550247</v>
      </c>
      <c r="U14" s="46">
        <f t="shared" si="11"/>
        <v>0.9951534733441034</v>
      </c>
      <c r="V14" s="49">
        <f t="shared" si="11"/>
        <v>0.9955138662316476</v>
      </c>
      <c r="W14" s="48">
        <f t="shared" si="11"/>
        <v>0.9958643507030603</v>
      </c>
      <c r="X14" s="46">
        <f t="shared" si="11"/>
        <v>0.9959415584415584</v>
      </c>
      <c r="Y14" s="49">
        <f t="shared" si="11"/>
        <v>0.9959033183121672</v>
      </c>
      <c r="Z14" s="48">
        <f t="shared" si="11"/>
        <v>0.9975083056478405</v>
      </c>
      <c r="AA14" s="46">
        <f t="shared" si="11"/>
        <v>0.9983700081499592</v>
      </c>
      <c r="AB14" s="49">
        <f t="shared" si="11"/>
        <v>0.9979432332373509</v>
      </c>
      <c r="AC14" s="46">
        <f t="shared" si="11"/>
        <v>0.9975020815986678</v>
      </c>
      <c r="AD14" s="46">
        <f t="shared" si="11"/>
        <v>0.9975510204081632</v>
      </c>
      <c r="AE14" s="47">
        <f t="shared" si="11"/>
        <v>0.9975267930750206</v>
      </c>
      <c r="AF14" s="48">
        <f t="shared" si="11"/>
        <v>0.9991652754590985</v>
      </c>
      <c r="AG14" s="46">
        <f t="shared" si="11"/>
        <v>1.0008183306055647</v>
      </c>
      <c r="AH14" s="49">
        <f t="shared" si="11"/>
        <v>1</v>
      </c>
      <c r="AI14" s="46">
        <f t="shared" si="11"/>
        <v>0.9983291562238931</v>
      </c>
      <c r="AJ14" s="46">
        <f t="shared" si="11"/>
        <v>1</v>
      </c>
      <c r="AK14" s="49">
        <f t="shared" si="11"/>
        <v>0.9991735537190083</v>
      </c>
    </row>
    <row r="15" spans="1:37" ht="27.75" customHeight="1" thickBot="1">
      <c r="A15" s="85"/>
      <c r="D15" s="18"/>
      <c r="E15" s="86"/>
      <c r="F15" s="86"/>
      <c r="G15" s="87"/>
      <c r="H15" s="86"/>
      <c r="I15" s="86"/>
      <c r="J15" s="87"/>
      <c r="K15" s="86"/>
      <c r="L15" s="86"/>
      <c r="M15" s="87"/>
      <c r="N15" s="86"/>
      <c r="O15" s="86"/>
      <c r="P15" s="87"/>
      <c r="Q15" s="86"/>
      <c r="R15" s="86"/>
      <c r="S15" s="87"/>
      <c r="T15" s="86"/>
      <c r="U15" s="86"/>
      <c r="V15" s="87"/>
      <c r="W15" s="86"/>
      <c r="X15" s="86"/>
      <c r="Y15" s="87"/>
      <c r="Z15" s="86"/>
      <c r="AA15" s="86"/>
      <c r="AB15" s="87"/>
      <c r="AC15" s="86"/>
      <c r="AD15" s="86"/>
      <c r="AE15" s="87"/>
      <c r="AF15" s="86"/>
      <c r="AG15" s="86"/>
      <c r="AH15" s="87"/>
      <c r="AI15" s="86"/>
      <c r="AJ15" s="86"/>
      <c r="AK15" s="87"/>
    </row>
    <row r="16" spans="1:34" ht="27" customHeight="1">
      <c r="A16" s="202" t="s">
        <v>27</v>
      </c>
      <c r="B16" s="203"/>
      <c r="C16" s="203"/>
      <c r="D16" s="203"/>
      <c r="E16" s="203"/>
      <c r="F16" s="203"/>
      <c r="G16" s="204"/>
      <c r="J16" s="18"/>
      <c r="M16" s="18"/>
      <c r="P16" s="18"/>
      <c r="S16" s="18"/>
      <c r="V16" s="18"/>
      <c r="Y16" s="18"/>
      <c r="AB16" s="18"/>
      <c r="AE16" s="18"/>
      <c r="AH16" s="18"/>
    </row>
    <row r="17" spans="1:34" ht="12.75">
      <c r="A17" s="205"/>
      <c r="B17" s="206"/>
      <c r="C17" s="206"/>
      <c r="D17" s="206"/>
      <c r="E17" s="88" t="s">
        <v>16</v>
      </c>
      <c r="F17" s="88" t="s">
        <v>17</v>
      </c>
      <c r="G17" s="104" t="s">
        <v>19</v>
      </c>
      <c r="J17" s="18"/>
      <c r="M17" s="18"/>
      <c r="P17" s="18"/>
      <c r="S17" s="18"/>
      <c r="V17" s="18"/>
      <c r="Y17" s="18"/>
      <c r="AB17" s="18"/>
      <c r="AE17" s="18"/>
      <c r="AH17" s="18"/>
    </row>
    <row r="18" spans="1:34" ht="12.75">
      <c r="A18" s="198" t="s">
        <v>11</v>
      </c>
      <c r="B18" s="199"/>
      <c r="C18" s="199"/>
      <c r="D18" s="199"/>
      <c r="E18" s="89">
        <f aca="true" t="shared" si="12" ref="E18:F21">SUM(B4+E4+H4+K4+N4+Q4+T4+W4+Z4+AC4+AF4+AI4)</f>
        <v>7</v>
      </c>
      <c r="F18" s="89">
        <f t="shared" si="12"/>
        <v>9</v>
      </c>
      <c r="G18" s="105">
        <f>SUM(E18:F18)</f>
        <v>16</v>
      </c>
      <c r="J18" s="18"/>
      <c r="M18" s="18"/>
      <c r="P18" s="18"/>
      <c r="S18" s="18"/>
      <c r="V18" s="18"/>
      <c r="Y18" s="18"/>
      <c r="AB18" s="18"/>
      <c r="AE18" s="18"/>
      <c r="AH18" s="18"/>
    </row>
    <row r="19" spans="1:34" ht="12.75">
      <c r="A19" s="198" t="s">
        <v>12</v>
      </c>
      <c r="B19" s="199"/>
      <c r="C19" s="199"/>
      <c r="D19" s="199"/>
      <c r="E19" s="89">
        <f t="shared" si="12"/>
        <v>23</v>
      </c>
      <c r="F19" s="89">
        <f t="shared" si="12"/>
        <v>16</v>
      </c>
      <c r="G19" s="105">
        <f>SUM(E19:F19)</f>
        <v>39</v>
      </c>
      <c r="J19" s="18"/>
      <c r="M19" s="18"/>
      <c r="P19" s="18"/>
      <c r="S19" s="18"/>
      <c r="V19" s="18"/>
      <c r="Y19" s="18"/>
      <c r="AB19" s="18"/>
      <c r="AE19" s="18"/>
      <c r="AH19" s="18"/>
    </row>
    <row r="20" spans="1:34" ht="12.75">
      <c r="A20" s="198" t="s">
        <v>13</v>
      </c>
      <c r="B20" s="199"/>
      <c r="C20" s="199"/>
      <c r="D20" s="199"/>
      <c r="E20" s="89">
        <f t="shared" si="12"/>
        <v>6</v>
      </c>
      <c r="F20" s="89">
        <f t="shared" si="12"/>
        <v>8</v>
      </c>
      <c r="G20" s="105">
        <f>SUM(F20+E20)</f>
        <v>14</v>
      </c>
      <c r="J20" s="18"/>
      <c r="M20" s="18"/>
      <c r="P20" s="18"/>
      <c r="S20" s="18"/>
      <c r="V20" s="18"/>
      <c r="Y20" s="18"/>
      <c r="AB20" s="18"/>
      <c r="AE20" s="18"/>
      <c r="AH20" s="18"/>
    </row>
    <row r="21" spans="1:34" ht="13.5" thickBot="1">
      <c r="A21" s="200" t="s">
        <v>14</v>
      </c>
      <c r="B21" s="201"/>
      <c r="C21" s="201"/>
      <c r="D21" s="201"/>
      <c r="E21" s="106">
        <f t="shared" si="12"/>
        <v>19</v>
      </c>
      <c r="F21" s="106">
        <f t="shared" si="12"/>
        <v>28</v>
      </c>
      <c r="G21" s="107">
        <f>SUM(E21:F21)</f>
        <v>47</v>
      </c>
      <c r="J21" s="18"/>
      <c r="M21" s="18"/>
      <c r="P21" s="18"/>
      <c r="S21" s="18"/>
      <c r="V21" s="18"/>
      <c r="Y21" s="18"/>
      <c r="AB21" s="18"/>
      <c r="AE21" s="18"/>
      <c r="AH21" s="18"/>
    </row>
    <row r="22" spans="1:34" ht="12.75">
      <c r="A22" s="90"/>
      <c r="B22" s="90"/>
      <c r="C22" s="90"/>
      <c r="D22" s="90"/>
      <c r="E22" s="103"/>
      <c r="F22" s="103"/>
      <c r="G22" s="84"/>
      <c r="J22" s="18"/>
      <c r="M22" s="18"/>
      <c r="P22" s="18"/>
      <c r="S22" s="18"/>
      <c r="V22" s="18"/>
      <c r="Y22" s="18"/>
      <c r="AB22" s="18"/>
      <c r="AE22" s="18"/>
      <c r="AH22" s="18"/>
    </row>
    <row r="23" spans="1:34" ht="12.75">
      <c r="A23" s="90"/>
      <c r="B23" s="90"/>
      <c r="C23" s="90"/>
      <c r="D23" s="90"/>
      <c r="E23" s="103"/>
      <c r="F23" s="103"/>
      <c r="G23" s="84"/>
      <c r="J23" s="18"/>
      <c r="M23" s="18"/>
      <c r="P23" s="18"/>
      <c r="S23" s="18"/>
      <c r="V23" s="18"/>
      <c r="Y23" s="18"/>
      <c r="AB23" s="18"/>
      <c r="AE23" s="18"/>
      <c r="AH23" s="18"/>
    </row>
    <row r="24" spans="1:34" ht="12.75">
      <c r="A24" s="90"/>
      <c r="B24" s="90"/>
      <c r="C24" s="90"/>
      <c r="D24" s="90"/>
      <c r="E24" s="103"/>
      <c r="F24" s="103"/>
      <c r="G24" s="84"/>
      <c r="J24" s="18"/>
      <c r="M24" s="18"/>
      <c r="P24" s="18"/>
      <c r="S24" s="18"/>
      <c r="V24" s="18"/>
      <c r="Y24" s="18"/>
      <c r="AB24" s="18"/>
      <c r="AE24" s="18"/>
      <c r="AH24" s="18"/>
    </row>
    <row r="25" spans="1:34" ht="12.75">
      <c r="A25" s="90"/>
      <c r="B25" s="90"/>
      <c r="C25" s="90"/>
      <c r="D25" s="90"/>
      <c r="E25" s="103"/>
      <c r="F25" s="103"/>
      <c r="G25" s="84"/>
      <c r="J25" s="18"/>
      <c r="M25" s="18"/>
      <c r="P25" s="18"/>
      <c r="S25" s="18"/>
      <c r="V25" s="18"/>
      <c r="Y25" s="18"/>
      <c r="AB25" s="18"/>
      <c r="AE25" s="18"/>
      <c r="AH25" s="18"/>
    </row>
    <row r="26" spans="1:34" ht="12.75">
      <c r="A26" s="90"/>
      <c r="B26" s="90"/>
      <c r="C26" s="90"/>
      <c r="D26" s="90"/>
      <c r="E26" s="103"/>
      <c r="F26" s="103"/>
      <c r="G26" s="84"/>
      <c r="J26" s="18"/>
      <c r="M26" s="18"/>
      <c r="P26" s="18"/>
      <c r="S26" s="18"/>
      <c r="V26" s="18"/>
      <c r="Y26" s="18"/>
      <c r="AB26" s="18"/>
      <c r="AE26" s="18"/>
      <c r="AH26" s="18"/>
    </row>
    <row r="27" spans="4:37" ht="13.5" thickBot="1">
      <c r="D27" s="18"/>
      <c r="G27" s="18"/>
      <c r="J27" s="18"/>
      <c r="M27" s="18"/>
      <c r="P27" s="18"/>
      <c r="S27" s="18"/>
      <c r="V27" s="18"/>
      <c r="Y27" s="18"/>
      <c r="AB27" s="18"/>
      <c r="AE27" s="18"/>
      <c r="AH27" s="18"/>
      <c r="AK27" s="18"/>
    </row>
    <row r="28" spans="1:37" ht="12.75">
      <c r="A28" s="93" t="s">
        <v>24</v>
      </c>
      <c r="B28" s="94" t="s">
        <v>16</v>
      </c>
      <c r="C28" s="95" t="s">
        <v>17</v>
      </c>
      <c r="D28" s="96" t="s">
        <v>19</v>
      </c>
      <c r="G28" s="18"/>
      <c r="J28" s="18"/>
      <c r="M28" s="18"/>
      <c r="P28" s="18"/>
      <c r="S28" s="18"/>
      <c r="V28" s="18"/>
      <c r="Y28" s="18"/>
      <c r="AB28" s="18"/>
      <c r="AE28" s="18"/>
      <c r="AH28" s="18"/>
      <c r="AK28" s="18"/>
    </row>
    <row r="29" spans="1:37" ht="12.75">
      <c r="A29" s="97" t="s">
        <v>0</v>
      </c>
      <c r="B29" s="91">
        <f>SUM(B8)</f>
        <v>1225</v>
      </c>
      <c r="C29" s="92">
        <f>C8</f>
        <v>1248</v>
      </c>
      <c r="D29" s="98">
        <f>D8</f>
        <v>2473</v>
      </c>
      <c r="G29" s="18"/>
      <c r="J29" s="18"/>
      <c r="M29" s="18"/>
      <c r="P29" s="18"/>
      <c r="S29" s="18"/>
      <c r="V29" s="18"/>
      <c r="Y29" s="18"/>
      <c r="AB29" s="18"/>
      <c r="AE29" s="18"/>
      <c r="AH29" s="18"/>
      <c r="AK29" s="18"/>
    </row>
    <row r="30" spans="1:37" ht="12.75">
      <c r="A30" s="97" t="s">
        <v>1</v>
      </c>
      <c r="B30" s="91">
        <f>E8</f>
        <v>1221</v>
      </c>
      <c r="C30" s="92">
        <f>F8</f>
        <v>1241</v>
      </c>
      <c r="D30" s="98">
        <f>G8</f>
        <v>2462</v>
      </c>
      <c r="G30" s="18"/>
      <c r="J30" s="18"/>
      <c r="M30" s="18"/>
      <c r="P30" s="18"/>
      <c r="S30" s="18"/>
      <c r="V30" s="18"/>
      <c r="Y30" s="18"/>
      <c r="AB30" s="18"/>
      <c r="AE30" s="18"/>
      <c r="AH30" s="18"/>
      <c r="AK30" s="18"/>
    </row>
    <row r="31" spans="1:37" ht="12.75">
      <c r="A31" s="97" t="s">
        <v>2</v>
      </c>
      <c r="B31" s="91">
        <f>H8</f>
        <v>1219</v>
      </c>
      <c r="C31" s="92">
        <f>I8</f>
        <v>1242</v>
      </c>
      <c r="D31" s="98">
        <f aca="true" t="shared" si="13" ref="D31:D40">B31+C31</f>
        <v>2461</v>
      </c>
      <c r="G31" s="18"/>
      <c r="J31" s="18"/>
      <c r="M31" s="18"/>
      <c r="P31" s="18"/>
      <c r="S31" s="18"/>
      <c r="V31" s="18"/>
      <c r="Y31" s="18"/>
      <c r="AB31" s="18"/>
      <c r="AE31" s="18"/>
      <c r="AH31" s="18"/>
      <c r="AK31" s="18"/>
    </row>
    <row r="32" spans="1:37" ht="12.75">
      <c r="A32" s="97" t="s">
        <v>3</v>
      </c>
      <c r="B32" s="91">
        <f>K8</f>
        <v>1215</v>
      </c>
      <c r="C32" s="92">
        <f>L8</f>
        <v>1239</v>
      </c>
      <c r="D32" s="98">
        <f t="shared" si="13"/>
        <v>2454</v>
      </c>
      <c r="G32" s="18"/>
      <c r="J32" s="18"/>
      <c r="M32" s="18"/>
      <c r="P32" s="18"/>
      <c r="S32" s="18"/>
      <c r="V32" s="18"/>
      <c r="Y32" s="18"/>
      <c r="AB32" s="18"/>
      <c r="AE32" s="18"/>
      <c r="AH32" s="18"/>
      <c r="AK32" s="18"/>
    </row>
    <row r="33" spans="1:37" ht="12.75">
      <c r="A33" s="97" t="s">
        <v>4</v>
      </c>
      <c r="B33" s="91">
        <f>N8</f>
        <v>1215</v>
      </c>
      <c r="C33" s="92">
        <f>O8</f>
        <v>1239</v>
      </c>
      <c r="D33" s="98">
        <f t="shared" si="13"/>
        <v>2454</v>
      </c>
      <c r="G33" s="18"/>
      <c r="J33" s="18"/>
      <c r="M33" s="18"/>
      <c r="P33" s="18"/>
      <c r="S33" s="18"/>
      <c r="V33" s="18"/>
      <c r="Y33" s="18"/>
      <c r="AB33" s="18"/>
      <c r="AE33" s="18"/>
      <c r="AH33" s="18"/>
      <c r="AK33" s="18"/>
    </row>
    <row r="34" spans="1:37" ht="12.75">
      <c r="A34" s="97" t="s">
        <v>5</v>
      </c>
      <c r="B34" s="91">
        <f>Q8</f>
        <v>1214</v>
      </c>
      <c r="C34" s="92">
        <f>R8</f>
        <v>1238</v>
      </c>
      <c r="D34" s="98">
        <f t="shared" si="13"/>
        <v>2452</v>
      </c>
      <c r="G34" s="18"/>
      <c r="J34" s="18"/>
      <c r="M34" s="18"/>
      <c r="P34" s="18"/>
      <c r="S34" s="18"/>
      <c r="V34" s="18"/>
      <c r="Y34" s="18"/>
      <c r="AB34" s="18"/>
      <c r="AE34" s="18"/>
      <c r="AH34" s="18"/>
      <c r="AK34" s="18"/>
    </row>
    <row r="35" spans="1:37" ht="12.75">
      <c r="A35" s="97" t="s">
        <v>20</v>
      </c>
      <c r="B35" s="91">
        <f>T8</f>
        <v>1209</v>
      </c>
      <c r="C35" s="92">
        <f>U8</f>
        <v>1232</v>
      </c>
      <c r="D35" s="98">
        <f t="shared" si="13"/>
        <v>2441</v>
      </c>
      <c r="G35" s="18"/>
      <c r="J35" s="18"/>
      <c r="M35" s="18"/>
      <c r="P35" s="18"/>
      <c r="S35" s="18"/>
      <c r="V35" s="18"/>
      <c r="Y35" s="18"/>
      <c r="AB35" s="18"/>
      <c r="AE35" s="18"/>
      <c r="AH35" s="18"/>
      <c r="AK35" s="18"/>
    </row>
    <row r="36" spans="1:37" ht="12.75">
      <c r="A36" s="97" t="s">
        <v>6</v>
      </c>
      <c r="B36" s="91">
        <f>W8</f>
        <v>1204</v>
      </c>
      <c r="C36" s="92">
        <f>X8</f>
        <v>1227</v>
      </c>
      <c r="D36" s="98">
        <f t="shared" si="13"/>
        <v>2431</v>
      </c>
      <c r="G36" s="18"/>
      <c r="J36" s="18"/>
      <c r="M36" s="18"/>
      <c r="P36" s="18"/>
      <c r="S36" s="18"/>
      <c r="V36" s="18"/>
      <c r="Y36" s="18"/>
      <c r="AB36" s="18"/>
      <c r="AE36" s="18"/>
      <c r="AH36" s="18"/>
      <c r="AK36" s="18"/>
    </row>
    <row r="37" spans="1:37" ht="12.75">
      <c r="A37" s="97" t="s">
        <v>7</v>
      </c>
      <c r="B37" s="91">
        <f>Z8</f>
        <v>1201</v>
      </c>
      <c r="C37" s="92">
        <f>AA8</f>
        <v>1225</v>
      </c>
      <c r="D37" s="98">
        <f t="shared" si="13"/>
        <v>2426</v>
      </c>
      <c r="G37" s="18"/>
      <c r="J37" s="18"/>
      <c r="M37" s="18"/>
      <c r="P37" s="18"/>
      <c r="S37" s="18"/>
      <c r="V37" s="18"/>
      <c r="Y37" s="18"/>
      <c r="AB37" s="18"/>
      <c r="AE37" s="18"/>
      <c r="AH37" s="18"/>
      <c r="AK37" s="18"/>
    </row>
    <row r="38" spans="1:37" ht="12.75">
      <c r="A38" s="97" t="s">
        <v>8</v>
      </c>
      <c r="B38" s="91">
        <f>AC8</f>
        <v>1198</v>
      </c>
      <c r="C38" s="92">
        <f>AD8</f>
        <v>1222</v>
      </c>
      <c r="D38" s="98">
        <f t="shared" si="13"/>
        <v>2420</v>
      </c>
      <c r="G38" s="18"/>
      <c r="J38" s="18"/>
      <c r="M38" s="18"/>
      <c r="P38" s="18"/>
      <c r="S38" s="18"/>
      <c r="V38" s="18"/>
      <c r="Y38" s="18"/>
      <c r="AB38" s="18"/>
      <c r="AE38" s="18"/>
      <c r="AH38" s="18"/>
      <c r="AK38" s="18"/>
    </row>
    <row r="39" spans="1:37" ht="12.75">
      <c r="A39" s="97" t="s">
        <v>9</v>
      </c>
      <c r="B39" s="91">
        <f>AF8</f>
        <v>1197</v>
      </c>
      <c r="C39" s="92">
        <f>AG8</f>
        <v>1223</v>
      </c>
      <c r="D39" s="98">
        <f t="shared" si="13"/>
        <v>2420</v>
      </c>
      <c r="G39" s="18"/>
      <c r="J39" s="18"/>
      <c r="M39" s="18"/>
      <c r="P39" s="18"/>
      <c r="S39" s="18"/>
      <c r="V39" s="18"/>
      <c r="Y39" s="18"/>
      <c r="AB39" s="18"/>
      <c r="AE39" s="18"/>
      <c r="AH39" s="18"/>
      <c r="AK39" s="18"/>
    </row>
    <row r="40" spans="1:37" ht="13.5" thickBot="1">
      <c r="A40" s="99" t="s">
        <v>10</v>
      </c>
      <c r="B40" s="100">
        <f>AI8</f>
        <v>1195</v>
      </c>
      <c r="C40" s="101">
        <f>AJ8</f>
        <v>1223</v>
      </c>
      <c r="D40" s="102">
        <f t="shared" si="13"/>
        <v>2418</v>
      </c>
      <c r="G40" s="18"/>
      <c r="J40" s="18"/>
      <c r="M40" s="18"/>
      <c r="P40" s="18"/>
      <c r="S40" s="18"/>
      <c r="V40" s="18"/>
      <c r="Y40" s="18"/>
      <c r="AB40" s="18"/>
      <c r="AE40" s="18"/>
      <c r="AH40" s="18"/>
      <c r="AK40" s="18"/>
    </row>
    <row r="41" spans="4:37" ht="12.75">
      <c r="D41" s="18"/>
      <c r="G41" s="18"/>
      <c r="J41" s="18"/>
      <c r="M41" s="18"/>
      <c r="P41" s="18"/>
      <c r="S41" s="18"/>
      <c r="V41" s="18"/>
      <c r="Y41" s="18"/>
      <c r="AB41" s="18"/>
      <c r="AE41" s="18"/>
      <c r="AH41" s="18"/>
      <c r="AK41" s="18"/>
    </row>
    <row r="42" spans="4:37" ht="12.75">
      <c r="D42" s="18"/>
      <c r="G42" s="18"/>
      <c r="J42" s="18"/>
      <c r="M42" s="18"/>
      <c r="P42" s="18"/>
      <c r="S42" s="18"/>
      <c r="V42" s="18"/>
      <c r="Y42" s="18"/>
      <c r="AB42" s="18"/>
      <c r="AE42" s="18"/>
      <c r="AH42" s="18"/>
      <c r="AK42" s="18"/>
    </row>
    <row r="43" spans="4:37" ht="12.75">
      <c r="D43" s="18"/>
      <c r="G43" s="18"/>
      <c r="J43" s="18"/>
      <c r="M43" s="18"/>
      <c r="P43" s="18"/>
      <c r="S43" s="18"/>
      <c r="V43" s="18"/>
      <c r="Y43" s="18"/>
      <c r="AB43" s="18"/>
      <c r="AE43" s="18"/>
      <c r="AH43" s="18"/>
      <c r="AK43" s="18"/>
    </row>
    <row r="44" spans="4:37" ht="12.75">
      <c r="D44" s="18"/>
      <c r="G44" s="18"/>
      <c r="J44" s="18"/>
      <c r="M44" s="18"/>
      <c r="P44" s="18"/>
      <c r="S44" s="18"/>
      <c r="V44" s="18"/>
      <c r="Y44" s="18"/>
      <c r="AB44" s="18"/>
      <c r="AE44" s="18"/>
      <c r="AH44" s="18"/>
      <c r="AK44" s="18"/>
    </row>
    <row r="45" spans="4:37" ht="12.75">
      <c r="D45" s="18"/>
      <c r="G45" s="18"/>
      <c r="J45" s="18"/>
      <c r="M45" s="18"/>
      <c r="P45" s="18"/>
      <c r="S45" s="18"/>
      <c r="V45" s="18"/>
      <c r="Y45" s="18"/>
      <c r="AB45" s="18"/>
      <c r="AE45" s="18"/>
      <c r="AH45" s="18"/>
      <c r="AK45" s="18"/>
    </row>
    <row r="46" spans="4:37" ht="12.75">
      <c r="D46" s="18"/>
      <c r="G46" s="18"/>
      <c r="J46" s="18"/>
      <c r="M46" s="18"/>
      <c r="P46" s="18"/>
      <c r="S46" s="18"/>
      <c r="V46" s="18"/>
      <c r="Y46" s="18"/>
      <c r="AB46" s="18"/>
      <c r="AE46" s="18"/>
      <c r="AH46" s="18"/>
      <c r="AK46" s="18"/>
    </row>
    <row r="47" spans="4:37" ht="12.75">
      <c r="D47" s="18"/>
      <c r="G47" s="18"/>
      <c r="J47" s="18"/>
      <c r="M47" s="18"/>
      <c r="P47" s="18"/>
      <c r="S47" s="18"/>
      <c r="V47" s="18"/>
      <c r="Y47" s="18"/>
      <c r="AB47" s="18"/>
      <c r="AE47" s="18"/>
      <c r="AH47" s="18"/>
      <c r="AK47" s="18"/>
    </row>
    <row r="48" spans="4:37" ht="12.75">
      <c r="D48" s="18"/>
      <c r="G48" s="18"/>
      <c r="J48" s="18"/>
      <c r="M48" s="18"/>
      <c r="P48" s="18"/>
      <c r="S48" s="18"/>
      <c r="V48" s="18"/>
      <c r="Y48" s="18"/>
      <c r="AB48" s="18"/>
      <c r="AE48" s="18"/>
      <c r="AH48" s="18"/>
      <c r="AK48" s="18"/>
    </row>
  </sheetData>
  <sheetProtection/>
  <mergeCells count="18"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zoomScalePageLayoutView="0" workbookViewId="0" topLeftCell="A1">
      <pane xSplit="6" ySplit="9" topLeftCell="G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25" sqref="E25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2003'!B8)</f>
        <v>1225</v>
      </c>
      <c r="C3" s="129">
        <f>SUM('pohyb obyv 2003'!C8)</f>
        <v>1248</v>
      </c>
      <c r="D3" s="130">
        <f>SUM('pohyb obyv 2003'!D8)</f>
        <v>2473</v>
      </c>
      <c r="E3" s="131">
        <f>B8</f>
        <v>1225</v>
      </c>
      <c r="F3" s="131">
        <f>C8</f>
        <v>1248</v>
      </c>
      <c r="G3" s="132">
        <f>E3+F3</f>
        <v>2473</v>
      </c>
      <c r="H3" s="133">
        <f>E8</f>
        <v>1221</v>
      </c>
      <c r="I3" s="131">
        <f>F8</f>
        <v>1248</v>
      </c>
      <c r="J3" s="130">
        <f aca="true" t="shared" si="0" ref="J3:J8">H3+I3</f>
        <v>2469</v>
      </c>
      <c r="K3" s="133">
        <f>H8</f>
        <v>1219</v>
      </c>
      <c r="L3" s="131">
        <f>I8</f>
        <v>1247</v>
      </c>
      <c r="M3" s="130">
        <f aca="true" t="shared" si="1" ref="M3:M8">K3+L3</f>
        <v>2466</v>
      </c>
      <c r="N3" s="133">
        <f>K8</f>
        <v>1216</v>
      </c>
      <c r="O3" s="131">
        <f>L8</f>
        <v>1249</v>
      </c>
      <c r="P3" s="130">
        <f aca="true" t="shared" si="2" ref="P3:P8">N3+O3</f>
        <v>2465</v>
      </c>
      <c r="Q3" s="133">
        <f>N8</f>
        <v>1216</v>
      </c>
      <c r="R3" s="131">
        <f>O8</f>
        <v>1250</v>
      </c>
      <c r="S3" s="130">
        <f aca="true" t="shared" si="3" ref="S3:S8">Q3+R3</f>
        <v>2466</v>
      </c>
      <c r="T3" s="133">
        <f>Q8</f>
        <v>1217</v>
      </c>
      <c r="U3" s="131">
        <f>R8</f>
        <v>1256</v>
      </c>
      <c r="V3" s="130">
        <f aca="true" t="shared" si="4" ref="V3:V8">T3+U3</f>
        <v>2473</v>
      </c>
      <c r="W3" s="133">
        <f>T8</f>
        <v>1217</v>
      </c>
      <c r="X3" s="131">
        <f>U8</f>
        <v>1255</v>
      </c>
      <c r="Y3" s="130">
        <f aca="true" t="shared" si="5" ref="Y3:Y8">W3+X3</f>
        <v>2472</v>
      </c>
      <c r="Z3" s="133">
        <f>W8</f>
        <v>1213</v>
      </c>
      <c r="AA3" s="131">
        <f>X8</f>
        <v>1254</v>
      </c>
      <c r="AB3" s="130">
        <f aca="true" t="shared" si="6" ref="AB3:AB8">Z3+AA3</f>
        <v>2467</v>
      </c>
      <c r="AC3" s="131">
        <f>Z8</f>
        <v>1213</v>
      </c>
      <c r="AD3" s="131">
        <f>AA8</f>
        <v>1253</v>
      </c>
      <c r="AE3" s="132">
        <f aca="true" t="shared" si="7" ref="AE3:AE8">AC3+AD3</f>
        <v>2466</v>
      </c>
      <c r="AF3" s="133">
        <f>AC8</f>
        <v>1210</v>
      </c>
      <c r="AG3" s="131">
        <f>AD8</f>
        <v>1249</v>
      </c>
      <c r="AH3" s="130">
        <f aca="true" t="shared" si="8" ref="AH3:AH8">AF3+AG3</f>
        <v>2459</v>
      </c>
      <c r="AI3" s="131">
        <f>AF8</f>
        <v>1210</v>
      </c>
      <c r="AJ3" s="131">
        <f>AG8</f>
        <v>1244</v>
      </c>
      <c r="AK3" s="130">
        <f aca="true" t="shared" si="9" ref="AK3:AK8">AI3+AJ3</f>
        <v>2454</v>
      </c>
    </row>
    <row r="4" spans="1:37" ht="12.75">
      <c r="A4" s="135" t="s">
        <v>11</v>
      </c>
      <c r="B4" s="136">
        <v>1</v>
      </c>
      <c r="C4" s="137">
        <v>0</v>
      </c>
      <c r="D4" s="138">
        <f>B4+C4</f>
        <v>1</v>
      </c>
      <c r="E4" s="137">
        <v>0</v>
      </c>
      <c r="F4" s="137">
        <v>3</v>
      </c>
      <c r="G4" s="139">
        <f>E4+F4</f>
        <v>3</v>
      </c>
      <c r="H4" s="136">
        <v>1</v>
      </c>
      <c r="I4" s="137">
        <v>1</v>
      </c>
      <c r="J4" s="138">
        <f t="shared" si="0"/>
        <v>2</v>
      </c>
      <c r="K4" s="136">
        <v>0</v>
      </c>
      <c r="L4" s="137">
        <v>3</v>
      </c>
      <c r="M4" s="138">
        <f t="shared" si="1"/>
        <v>3</v>
      </c>
      <c r="N4" s="136">
        <v>1</v>
      </c>
      <c r="O4" s="137">
        <v>0</v>
      </c>
      <c r="P4" s="138">
        <f t="shared" si="2"/>
        <v>1</v>
      </c>
      <c r="Q4" s="136">
        <v>0</v>
      </c>
      <c r="R4" s="137">
        <v>2</v>
      </c>
      <c r="S4" s="138">
        <f t="shared" si="3"/>
        <v>2</v>
      </c>
      <c r="T4" s="136">
        <v>2</v>
      </c>
      <c r="U4" s="137">
        <v>0</v>
      </c>
      <c r="V4" s="138">
        <f t="shared" si="4"/>
        <v>2</v>
      </c>
      <c r="W4" s="136">
        <v>0</v>
      </c>
      <c r="X4" s="137">
        <v>1</v>
      </c>
      <c r="Y4" s="138">
        <f t="shared" si="5"/>
        <v>1</v>
      </c>
      <c r="Z4" s="136">
        <v>2</v>
      </c>
      <c r="AA4" s="137">
        <v>0</v>
      </c>
      <c r="AB4" s="138">
        <f t="shared" si="6"/>
        <v>2</v>
      </c>
      <c r="AC4" s="137">
        <v>1</v>
      </c>
      <c r="AD4" s="137">
        <v>0</v>
      </c>
      <c r="AE4" s="139">
        <f t="shared" si="7"/>
        <v>1</v>
      </c>
      <c r="AF4" s="136">
        <v>1</v>
      </c>
      <c r="AG4" s="137">
        <v>1</v>
      </c>
      <c r="AH4" s="138">
        <f t="shared" si="8"/>
        <v>2</v>
      </c>
      <c r="AI4" s="137">
        <v>2</v>
      </c>
      <c r="AJ4" s="137">
        <v>1</v>
      </c>
      <c r="AK4" s="138">
        <f t="shared" si="9"/>
        <v>3</v>
      </c>
    </row>
    <row r="5" spans="1:37" ht="12.75">
      <c r="A5" s="135" t="s">
        <v>12</v>
      </c>
      <c r="B5" s="136">
        <v>4</v>
      </c>
      <c r="C5" s="137">
        <v>1</v>
      </c>
      <c r="D5" s="138">
        <f>B5+C5</f>
        <v>5</v>
      </c>
      <c r="E5" s="137">
        <v>2</v>
      </c>
      <c r="F5" s="137">
        <v>0</v>
      </c>
      <c r="G5" s="139">
        <f>E5+F5</f>
        <v>2</v>
      </c>
      <c r="H5" s="136">
        <v>2</v>
      </c>
      <c r="I5" s="137">
        <v>2</v>
      </c>
      <c r="J5" s="138">
        <f t="shared" si="0"/>
        <v>4</v>
      </c>
      <c r="K5" s="136">
        <v>1</v>
      </c>
      <c r="L5" s="137">
        <v>2</v>
      </c>
      <c r="M5" s="138">
        <f t="shared" si="1"/>
        <v>3</v>
      </c>
      <c r="N5" s="136">
        <v>2</v>
      </c>
      <c r="O5" s="137">
        <v>0</v>
      </c>
      <c r="P5" s="138">
        <f t="shared" si="2"/>
        <v>2</v>
      </c>
      <c r="Q5" s="136">
        <v>1</v>
      </c>
      <c r="R5" s="137">
        <v>0</v>
      </c>
      <c r="S5" s="138">
        <f t="shared" si="3"/>
        <v>1</v>
      </c>
      <c r="T5" s="136">
        <v>0</v>
      </c>
      <c r="U5" s="137">
        <v>1</v>
      </c>
      <c r="V5" s="138">
        <f t="shared" si="4"/>
        <v>1</v>
      </c>
      <c r="W5" s="136">
        <v>1</v>
      </c>
      <c r="X5" s="137">
        <v>2</v>
      </c>
      <c r="Y5" s="138">
        <f t="shared" si="5"/>
        <v>3</v>
      </c>
      <c r="Z5" s="136">
        <v>0</v>
      </c>
      <c r="AA5" s="137">
        <v>0</v>
      </c>
      <c r="AB5" s="138">
        <f t="shared" si="6"/>
        <v>0</v>
      </c>
      <c r="AC5" s="137">
        <v>2</v>
      </c>
      <c r="AD5" s="137">
        <v>2</v>
      </c>
      <c r="AE5" s="139">
        <f t="shared" si="7"/>
        <v>4</v>
      </c>
      <c r="AF5" s="136">
        <v>1</v>
      </c>
      <c r="AG5" s="137">
        <v>2</v>
      </c>
      <c r="AH5" s="138">
        <f t="shared" si="8"/>
        <v>3</v>
      </c>
      <c r="AI5" s="137">
        <v>5</v>
      </c>
      <c r="AJ5" s="137">
        <v>4</v>
      </c>
      <c r="AK5" s="138">
        <f t="shared" si="9"/>
        <v>9</v>
      </c>
    </row>
    <row r="6" spans="1:37" ht="12.75">
      <c r="A6" s="135" t="s">
        <v>13</v>
      </c>
      <c r="B6" s="136">
        <v>4</v>
      </c>
      <c r="C6" s="137">
        <v>4</v>
      </c>
      <c r="D6" s="138">
        <f>B6+C6</f>
        <v>8</v>
      </c>
      <c r="E6" s="137">
        <v>0</v>
      </c>
      <c r="F6" s="137">
        <v>0</v>
      </c>
      <c r="G6" s="139">
        <f>E6+F6</f>
        <v>0</v>
      </c>
      <c r="H6" s="136">
        <v>0</v>
      </c>
      <c r="I6" s="137">
        <v>0</v>
      </c>
      <c r="J6" s="138">
        <f t="shared" si="0"/>
        <v>0</v>
      </c>
      <c r="K6" s="136">
        <v>0</v>
      </c>
      <c r="L6" s="137">
        <v>1</v>
      </c>
      <c r="M6" s="138">
        <f t="shared" si="1"/>
        <v>1</v>
      </c>
      <c r="N6" s="136">
        <v>2</v>
      </c>
      <c r="O6" s="137">
        <v>1</v>
      </c>
      <c r="P6" s="138">
        <f t="shared" si="2"/>
        <v>3</v>
      </c>
      <c r="Q6" s="136">
        <v>2</v>
      </c>
      <c r="R6" s="137">
        <v>4</v>
      </c>
      <c r="S6" s="138">
        <f t="shared" si="3"/>
        <v>6</v>
      </c>
      <c r="T6" s="136">
        <v>0</v>
      </c>
      <c r="U6" s="137">
        <v>1</v>
      </c>
      <c r="V6" s="138">
        <f t="shared" si="4"/>
        <v>1</v>
      </c>
      <c r="W6" s="136">
        <v>0</v>
      </c>
      <c r="X6" s="137">
        <v>0</v>
      </c>
      <c r="Y6" s="138">
        <f t="shared" si="5"/>
        <v>0</v>
      </c>
      <c r="Z6" s="136">
        <v>0</v>
      </c>
      <c r="AA6" s="137">
        <v>0</v>
      </c>
      <c r="AB6" s="138">
        <f t="shared" si="6"/>
        <v>0</v>
      </c>
      <c r="AC6" s="137">
        <v>0</v>
      </c>
      <c r="AD6" s="137">
        <v>1</v>
      </c>
      <c r="AE6" s="139">
        <f t="shared" si="7"/>
        <v>1</v>
      </c>
      <c r="AF6" s="136">
        <v>0</v>
      </c>
      <c r="AG6" s="137">
        <v>0</v>
      </c>
      <c r="AH6" s="138">
        <f t="shared" si="8"/>
        <v>0</v>
      </c>
      <c r="AI6" s="137">
        <v>1</v>
      </c>
      <c r="AJ6" s="137">
        <v>0</v>
      </c>
      <c r="AK6" s="138">
        <f t="shared" si="9"/>
        <v>1</v>
      </c>
    </row>
    <row r="7" spans="1:37" ht="12.75">
      <c r="A7" s="135" t="s">
        <v>14</v>
      </c>
      <c r="B7" s="136">
        <v>1</v>
      </c>
      <c r="C7" s="137">
        <v>3</v>
      </c>
      <c r="D7" s="138">
        <f>B7+C7</f>
        <v>4</v>
      </c>
      <c r="E7" s="137">
        <v>2</v>
      </c>
      <c r="F7" s="137">
        <v>3</v>
      </c>
      <c r="G7" s="139">
        <f>F7+E7</f>
        <v>5</v>
      </c>
      <c r="H7" s="136">
        <v>1</v>
      </c>
      <c r="I7" s="137">
        <v>0</v>
      </c>
      <c r="J7" s="138">
        <f t="shared" si="0"/>
        <v>1</v>
      </c>
      <c r="K7" s="136">
        <v>2</v>
      </c>
      <c r="L7" s="137">
        <v>0</v>
      </c>
      <c r="M7" s="138">
        <f t="shared" si="1"/>
        <v>2</v>
      </c>
      <c r="N7" s="136">
        <v>1</v>
      </c>
      <c r="O7" s="137">
        <v>0</v>
      </c>
      <c r="P7" s="138">
        <f t="shared" si="2"/>
        <v>1</v>
      </c>
      <c r="Q7" s="136">
        <v>0</v>
      </c>
      <c r="R7" s="137">
        <v>0</v>
      </c>
      <c r="S7" s="138">
        <f t="shared" si="3"/>
        <v>0</v>
      </c>
      <c r="T7" s="136">
        <v>2</v>
      </c>
      <c r="U7" s="137">
        <v>1</v>
      </c>
      <c r="V7" s="138">
        <f t="shared" si="4"/>
        <v>3</v>
      </c>
      <c r="W7" s="136">
        <v>3</v>
      </c>
      <c r="X7" s="137">
        <v>0</v>
      </c>
      <c r="Y7" s="138">
        <f t="shared" si="5"/>
        <v>3</v>
      </c>
      <c r="Z7" s="136">
        <v>2</v>
      </c>
      <c r="AA7" s="137">
        <v>1</v>
      </c>
      <c r="AB7" s="138">
        <f t="shared" si="6"/>
        <v>3</v>
      </c>
      <c r="AC7" s="137">
        <v>2</v>
      </c>
      <c r="AD7" s="137">
        <v>3</v>
      </c>
      <c r="AE7" s="139">
        <f t="shared" si="7"/>
        <v>5</v>
      </c>
      <c r="AF7" s="136">
        <v>0</v>
      </c>
      <c r="AG7" s="137">
        <v>4</v>
      </c>
      <c r="AH7" s="138">
        <f t="shared" si="8"/>
        <v>4</v>
      </c>
      <c r="AI7" s="137">
        <v>1</v>
      </c>
      <c r="AJ7" s="137">
        <v>5</v>
      </c>
      <c r="AK7" s="138">
        <f t="shared" si="9"/>
        <v>6</v>
      </c>
    </row>
    <row r="8" spans="1:37" s="134" customFormat="1" ht="43.5" customHeight="1">
      <c r="A8" s="140" t="s">
        <v>15</v>
      </c>
      <c r="B8" s="141">
        <f>B3+B4-B5+B6-B7</f>
        <v>1225</v>
      </c>
      <c r="C8" s="142">
        <f>C3+C4-C5+C6-C7</f>
        <v>1248</v>
      </c>
      <c r="D8" s="143">
        <f>B8+C8</f>
        <v>2473</v>
      </c>
      <c r="E8" s="142">
        <f>E3+E4-E5+E6-E7</f>
        <v>1221</v>
      </c>
      <c r="F8" s="142">
        <f>F3+F4-F5+F6-F7</f>
        <v>1248</v>
      </c>
      <c r="G8" s="144">
        <f>E8+F8</f>
        <v>2469</v>
      </c>
      <c r="H8" s="141">
        <f>H3+H4-H5+H6-H7</f>
        <v>1219</v>
      </c>
      <c r="I8" s="142">
        <f>I3+I4-I5+I6-I7</f>
        <v>1247</v>
      </c>
      <c r="J8" s="143">
        <f t="shared" si="0"/>
        <v>2466</v>
      </c>
      <c r="K8" s="141">
        <f>K3+K4-K5+K6-K7</f>
        <v>1216</v>
      </c>
      <c r="L8" s="142">
        <f>L3+L4-L5+L6-L7</f>
        <v>1249</v>
      </c>
      <c r="M8" s="143">
        <f t="shared" si="1"/>
        <v>2465</v>
      </c>
      <c r="N8" s="141">
        <f>N3+N4-N5+N6-N7</f>
        <v>1216</v>
      </c>
      <c r="O8" s="142">
        <f>O3+O4-O5+O6-O7</f>
        <v>1250</v>
      </c>
      <c r="P8" s="143">
        <f t="shared" si="2"/>
        <v>2466</v>
      </c>
      <c r="Q8" s="141">
        <f>Q3+Q4-Q5+Q6-Q7</f>
        <v>1217</v>
      </c>
      <c r="R8" s="142">
        <f>R3+R4-R5+R6-R7</f>
        <v>1256</v>
      </c>
      <c r="S8" s="143">
        <f t="shared" si="3"/>
        <v>2473</v>
      </c>
      <c r="T8" s="141">
        <f>T3+T4-T5+T6-T7</f>
        <v>1217</v>
      </c>
      <c r="U8" s="142">
        <f>U3+U4-U5+U6-U7</f>
        <v>1255</v>
      </c>
      <c r="V8" s="143">
        <f t="shared" si="4"/>
        <v>2472</v>
      </c>
      <c r="W8" s="141">
        <f>W3+W4-W5+W6-W7</f>
        <v>1213</v>
      </c>
      <c r="X8" s="142">
        <f>X3+X4-X5+X6-X7</f>
        <v>1254</v>
      </c>
      <c r="Y8" s="143">
        <f t="shared" si="5"/>
        <v>2467</v>
      </c>
      <c r="Z8" s="141">
        <f>Z3+Z4-Z5+Z6-Z7</f>
        <v>1213</v>
      </c>
      <c r="AA8" s="142">
        <f>AA3+AA4-AA5+AA6-AA7</f>
        <v>1253</v>
      </c>
      <c r="AB8" s="143">
        <f t="shared" si="6"/>
        <v>2466</v>
      </c>
      <c r="AC8" s="142">
        <f>AC3+AC4-AC5+AC6-AC7</f>
        <v>1210</v>
      </c>
      <c r="AD8" s="142">
        <f>AD3+AD4-AD5+AD6-AD7</f>
        <v>1249</v>
      </c>
      <c r="AE8" s="144">
        <f t="shared" si="7"/>
        <v>2459</v>
      </c>
      <c r="AF8" s="141">
        <f>AF3+AF4-AF5+AF6-AF7</f>
        <v>1210</v>
      </c>
      <c r="AG8" s="142">
        <f>AG3+AG4-AG5+AG6-AG7</f>
        <v>1244</v>
      </c>
      <c r="AH8" s="143">
        <f t="shared" si="8"/>
        <v>2454</v>
      </c>
      <c r="AI8" s="142">
        <f>AI3+AI4-AI5+AI6-AI7</f>
        <v>1207</v>
      </c>
      <c r="AJ8" s="142">
        <f>AJ3+AJ4-AJ5+AJ6-AJ7</f>
        <v>1236</v>
      </c>
      <c r="AK8" s="143">
        <f t="shared" si="9"/>
        <v>2443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0</v>
      </c>
      <c r="C10" s="151">
        <f>C8-C3</f>
        <v>0</v>
      </c>
      <c r="D10" s="152">
        <f>C10+B10</f>
        <v>0</v>
      </c>
      <c r="E10" s="151">
        <f>E8-E3</f>
        <v>-4</v>
      </c>
      <c r="F10" s="151">
        <f>F8-F3</f>
        <v>0</v>
      </c>
      <c r="G10" s="153">
        <f>F10+E10</f>
        <v>-4</v>
      </c>
      <c r="H10" s="150">
        <f>H8-H3</f>
        <v>-2</v>
      </c>
      <c r="I10" s="151">
        <f>I8-I3</f>
        <v>-1</v>
      </c>
      <c r="J10" s="152">
        <f>I10+H10</f>
        <v>-3</v>
      </c>
      <c r="K10" s="150">
        <f>K8-K3</f>
        <v>-3</v>
      </c>
      <c r="L10" s="151">
        <f>L8-L3</f>
        <v>2</v>
      </c>
      <c r="M10" s="152">
        <f>L10+K10</f>
        <v>-1</v>
      </c>
      <c r="N10" s="150">
        <f>N8-N3</f>
        <v>0</v>
      </c>
      <c r="O10" s="151">
        <f>O8-O3</f>
        <v>1</v>
      </c>
      <c r="P10" s="152">
        <f>O10+N10</f>
        <v>1</v>
      </c>
      <c r="Q10" s="150">
        <f>Q8-Q3</f>
        <v>1</v>
      </c>
      <c r="R10" s="151">
        <f>R8-R3</f>
        <v>6</v>
      </c>
      <c r="S10" s="152">
        <f>R10+Q10</f>
        <v>7</v>
      </c>
      <c r="T10" s="150">
        <f>T8-T3</f>
        <v>0</v>
      </c>
      <c r="U10" s="151">
        <f>U8-U3</f>
        <v>-1</v>
      </c>
      <c r="V10" s="152">
        <f>U10+T10</f>
        <v>-1</v>
      </c>
      <c r="W10" s="150">
        <f>W8-W3</f>
        <v>-4</v>
      </c>
      <c r="X10" s="151">
        <f>X8-X3</f>
        <v>-1</v>
      </c>
      <c r="Y10" s="152">
        <f>X10+W10</f>
        <v>-5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-3</v>
      </c>
      <c r="AD10" s="151">
        <f>AD8-AD3</f>
        <v>-4</v>
      </c>
      <c r="AE10" s="153">
        <f>AD10+AC10</f>
        <v>-7</v>
      </c>
      <c r="AF10" s="150">
        <f>AF8-AF3</f>
        <v>0</v>
      </c>
      <c r="AG10" s="151">
        <f>AG8-AG3</f>
        <v>-5</v>
      </c>
      <c r="AH10" s="152">
        <f>AG10+AF10</f>
        <v>-5</v>
      </c>
      <c r="AI10" s="151">
        <f>AI8-AI3</f>
        <v>-3</v>
      </c>
      <c r="AJ10" s="151">
        <f>AJ8-AJ3</f>
        <v>-8</v>
      </c>
      <c r="AK10" s="152">
        <f>AJ10+AI10</f>
        <v>-11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1.0187755102040816</v>
      </c>
      <c r="D12" s="158"/>
      <c r="E12" s="157">
        <f>1</f>
        <v>1</v>
      </c>
      <c r="F12" s="157">
        <f>F8/E8</f>
        <v>1.0221130221130221</v>
      </c>
      <c r="G12" s="159"/>
      <c r="H12" s="156">
        <f>1</f>
        <v>1</v>
      </c>
      <c r="I12" s="157">
        <f>I8/H8</f>
        <v>1.0229696472518457</v>
      </c>
      <c r="J12" s="158"/>
      <c r="K12" s="156">
        <f>1</f>
        <v>1</v>
      </c>
      <c r="L12" s="157">
        <f>L8/K8</f>
        <v>1.027138157894737</v>
      </c>
      <c r="M12" s="158"/>
      <c r="N12" s="156">
        <f>1</f>
        <v>1</v>
      </c>
      <c r="O12" s="157">
        <f>O8/N8</f>
        <v>1.0279605263157894</v>
      </c>
      <c r="P12" s="158"/>
      <c r="Q12" s="156">
        <f>1</f>
        <v>1</v>
      </c>
      <c r="R12" s="157">
        <f>R8/Q8</f>
        <v>1.0320460147904684</v>
      </c>
      <c r="S12" s="158"/>
      <c r="T12" s="156">
        <f>1</f>
        <v>1</v>
      </c>
      <c r="U12" s="157">
        <f>U8/T8</f>
        <v>1.0312243221035333</v>
      </c>
      <c r="V12" s="158"/>
      <c r="W12" s="156">
        <f>1</f>
        <v>1</v>
      </c>
      <c r="X12" s="157">
        <f>X8/W8</f>
        <v>1.033800494641385</v>
      </c>
      <c r="Y12" s="158"/>
      <c r="Z12" s="156">
        <f>1</f>
        <v>1</v>
      </c>
      <c r="AA12" s="157">
        <f>AA8/Z8</f>
        <v>1.0329760923330584</v>
      </c>
      <c r="AB12" s="158"/>
      <c r="AC12" s="157">
        <f>1</f>
        <v>1</v>
      </c>
      <c r="AD12" s="157">
        <f>AD8/AC8</f>
        <v>1.0322314049586776</v>
      </c>
      <c r="AE12" s="159"/>
      <c r="AF12" s="156">
        <f>1</f>
        <v>1</v>
      </c>
      <c r="AG12" s="157">
        <f>AG8/AF8</f>
        <v>1.028099173553719</v>
      </c>
      <c r="AH12" s="158"/>
      <c r="AI12" s="157">
        <f>1</f>
        <v>1</v>
      </c>
      <c r="AJ12" s="157">
        <f>AJ8/AI8</f>
        <v>1.024026512013256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0.996734693877551</v>
      </c>
      <c r="F14" s="167">
        <f t="shared" si="10"/>
        <v>1</v>
      </c>
      <c r="G14" s="168">
        <f t="shared" si="10"/>
        <v>0.9983825313384553</v>
      </c>
      <c r="H14" s="169">
        <f t="shared" si="10"/>
        <v>0.9983619983619983</v>
      </c>
      <c r="I14" s="167">
        <f t="shared" si="10"/>
        <v>0.999198717948718</v>
      </c>
      <c r="J14" s="170">
        <f t="shared" si="10"/>
        <v>0.9987849331713244</v>
      </c>
      <c r="K14" s="169">
        <f t="shared" si="10"/>
        <v>0.9975389663658737</v>
      </c>
      <c r="L14" s="167">
        <f t="shared" si="10"/>
        <v>1.0016038492381716</v>
      </c>
      <c r="M14" s="170">
        <f t="shared" si="10"/>
        <v>0.9995944849959448</v>
      </c>
      <c r="N14" s="169">
        <f t="shared" si="10"/>
        <v>1</v>
      </c>
      <c r="O14" s="167">
        <f t="shared" si="10"/>
        <v>1.00080064051241</v>
      </c>
      <c r="P14" s="170">
        <f t="shared" si="10"/>
        <v>1.0004056795131846</v>
      </c>
      <c r="Q14" s="169">
        <f t="shared" si="10"/>
        <v>1.0008223684210527</v>
      </c>
      <c r="R14" s="167">
        <f t="shared" si="10"/>
        <v>1.0048</v>
      </c>
      <c r="S14" s="170">
        <f t="shared" si="10"/>
        <v>1.002838605028386</v>
      </c>
      <c r="T14" s="169">
        <f t="shared" si="10"/>
        <v>1</v>
      </c>
      <c r="U14" s="167">
        <f t="shared" si="10"/>
        <v>0.9992038216560509</v>
      </c>
      <c r="V14" s="170">
        <f t="shared" si="10"/>
        <v>0.9995956328346138</v>
      </c>
      <c r="W14" s="169">
        <f t="shared" si="10"/>
        <v>0.9967132292522597</v>
      </c>
      <c r="X14" s="167">
        <f t="shared" si="10"/>
        <v>0.999203187250996</v>
      </c>
      <c r="Y14" s="170">
        <f t="shared" si="10"/>
        <v>0.9979773462783171</v>
      </c>
      <c r="Z14" s="169">
        <f t="shared" si="10"/>
        <v>1</v>
      </c>
      <c r="AA14" s="167">
        <f t="shared" si="10"/>
        <v>0.9992025518341308</v>
      </c>
      <c r="AB14" s="170">
        <f t="shared" si="10"/>
        <v>0.9995946493717065</v>
      </c>
      <c r="AC14" s="167">
        <f t="shared" si="10"/>
        <v>0.9975267930750206</v>
      </c>
      <c r="AD14" s="167">
        <f t="shared" si="10"/>
        <v>0.9968076616121309</v>
      </c>
      <c r="AE14" s="168">
        <f t="shared" si="10"/>
        <v>0.9971613949716139</v>
      </c>
      <c r="AF14" s="169">
        <f t="shared" si="10"/>
        <v>1</v>
      </c>
      <c r="AG14" s="167">
        <f t="shared" si="10"/>
        <v>0.9959967974379503</v>
      </c>
      <c r="AH14" s="170">
        <f t="shared" si="10"/>
        <v>0.9979666531110207</v>
      </c>
      <c r="AI14" s="167">
        <f t="shared" si="10"/>
        <v>0.9975206611570248</v>
      </c>
      <c r="AJ14" s="167">
        <f t="shared" si="10"/>
        <v>0.9935691318327974</v>
      </c>
      <c r="AK14" s="170">
        <f t="shared" si="10"/>
        <v>0.9955175224123879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31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11</v>
      </c>
      <c r="F18" s="176">
        <f t="shared" si="11"/>
        <v>12</v>
      </c>
      <c r="G18" s="177">
        <f>SUM(E18:F18)</f>
        <v>23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21</v>
      </c>
      <c r="F19" s="176">
        <f t="shared" si="11"/>
        <v>16</v>
      </c>
      <c r="G19" s="177">
        <f>SUM(E19:F19)</f>
        <v>37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9</v>
      </c>
      <c r="F20" s="176">
        <f t="shared" si="11"/>
        <v>12</v>
      </c>
      <c r="G20" s="177">
        <f>SUM(F20+E20)</f>
        <v>21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17</v>
      </c>
      <c r="F21" s="178">
        <f t="shared" si="11"/>
        <v>20</v>
      </c>
      <c r="G21" s="179">
        <f>SUM(E21:F21)</f>
        <v>37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1225</v>
      </c>
      <c r="C29" s="189">
        <f>C8</f>
        <v>1248</v>
      </c>
      <c r="D29" s="190">
        <f>D8</f>
        <v>2473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1221</v>
      </c>
      <c r="C30" s="189">
        <f>F8</f>
        <v>1248</v>
      </c>
      <c r="D30" s="190">
        <f>G8</f>
        <v>2469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1219</v>
      </c>
      <c r="C31" s="189">
        <f>I8</f>
        <v>1247</v>
      </c>
      <c r="D31" s="190">
        <f aca="true" t="shared" si="12" ref="D31:D40">B31+C31</f>
        <v>2466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1216</v>
      </c>
      <c r="C32" s="189">
        <f>L8</f>
        <v>1249</v>
      </c>
      <c r="D32" s="190">
        <f t="shared" si="12"/>
        <v>2465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1216</v>
      </c>
      <c r="C33" s="189">
        <f>O8</f>
        <v>1250</v>
      </c>
      <c r="D33" s="190">
        <f t="shared" si="12"/>
        <v>2466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1217</v>
      </c>
      <c r="C34" s="189">
        <f>R8</f>
        <v>1256</v>
      </c>
      <c r="D34" s="190">
        <f t="shared" si="12"/>
        <v>2473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1217</v>
      </c>
      <c r="C35" s="189">
        <f>U8</f>
        <v>1255</v>
      </c>
      <c r="D35" s="190">
        <f t="shared" si="12"/>
        <v>2472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1213</v>
      </c>
      <c r="C36" s="189">
        <f>X8</f>
        <v>1254</v>
      </c>
      <c r="D36" s="190">
        <f t="shared" si="12"/>
        <v>2467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1213</v>
      </c>
      <c r="C37" s="189">
        <f>AA8</f>
        <v>1253</v>
      </c>
      <c r="D37" s="190">
        <f t="shared" si="12"/>
        <v>2466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1210</v>
      </c>
      <c r="C38" s="189">
        <f>AD8</f>
        <v>1249</v>
      </c>
      <c r="D38" s="190">
        <f t="shared" si="12"/>
        <v>2459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1210</v>
      </c>
      <c r="C39" s="189">
        <f>AG8</f>
        <v>1244</v>
      </c>
      <c r="D39" s="190">
        <f t="shared" si="12"/>
        <v>2454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1207</v>
      </c>
      <c r="C40" s="193">
        <f>AJ8</f>
        <v>1236</v>
      </c>
      <c r="D40" s="194">
        <f t="shared" si="12"/>
        <v>2443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A21:D21"/>
    <mergeCell ref="A16:G16"/>
    <mergeCell ref="A17:D17"/>
    <mergeCell ref="A18:D18"/>
    <mergeCell ref="A19:D19"/>
    <mergeCell ref="A20:D20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Z1:AB1"/>
    <mergeCell ref="AC1:AE1"/>
  </mergeCells>
  <printOptions gridLines="1"/>
  <pageMargins left="1.062992125984252" right="0.1968503937007874" top="0.7480314960629921" bottom="0.1968503937007874" header="0.7480314960629921" footer="0"/>
  <pageSetup horizontalDpi="300" verticalDpi="300" orientation="landscape" paperSize="9" scale="98" r:id="rId2"/>
  <rowBreaks count="1" manualBreakCount="1">
    <brk id="14" max="36" man="1"/>
  </rowBreaks>
  <colBreaks count="3" manualBreakCount="3">
    <brk id="13" max="42" man="1"/>
    <brk id="19" max="42" man="1"/>
    <brk id="34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Normal="5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3" sqref="G3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5" width="8.875" style="108" customWidth="1"/>
    <col min="16" max="16" width="8.75390625" style="108" customWidth="1"/>
    <col min="17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s="117" customFormat="1" ht="12.75">
      <c r="A1" s="116"/>
      <c r="B1" s="210" t="s">
        <v>0</v>
      </c>
      <c r="C1" s="211"/>
      <c r="D1" s="212"/>
      <c r="E1" s="211" t="s">
        <v>1</v>
      </c>
      <c r="F1" s="211"/>
      <c r="G1" s="211"/>
      <c r="H1" s="210" t="s">
        <v>2</v>
      </c>
      <c r="I1" s="211"/>
      <c r="J1" s="212"/>
      <c r="K1" s="210" t="s">
        <v>3</v>
      </c>
      <c r="L1" s="211"/>
      <c r="M1" s="212"/>
      <c r="N1" s="210" t="s">
        <v>4</v>
      </c>
      <c r="O1" s="211"/>
      <c r="P1" s="212"/>
      <c r="Q1" s="210" t="s">
        <v>5</v>
      </c>
      <c r="R1" s="211"/>
      <c r="S1" s="212"/>
      <c r="T1" s="210" t="s">
        <v>20</v>
      </c>
      <c r="U1" s="211"/>
      <c r="V1" s="212"/>
      <c r="W1" s="210" t="s">
        <v>6</v>
      </c>
      <c r="X1" s="211"/>
      <c r="Y1" s="212"/>
      <c r="Z1" s="210" t="s">
        <v>7</v>
      </c>
      <c r="AA1" s="211"/>
      <c r="AB1" s="212"/>
      <c r="AC1" s="211" t="s">
        <v>8</v>
      </c>
      <c r="AD1" s="211"/>
      <c r="AE1" s="211"/>
      <c r="AF1" s="210" t="s">
        <v>9</v>
      </c>
      <c r="AG1" s="211"/>
      <c r="AH1" s="212"/>
      <c r="AI1" s="211" t="s">
        <v>10</v>
      </c>
      <c r="AJ1" s="211"/>
      <c r="AK1" s="212"/>
    </row>
    <row r="2" spans="1:37" s="126" customFormat="1" ht="12.75">
      <c r="A2" s="118"/>
      <c r="B2" s="119" t="s">
        <v>16</v>
      </c>
      <c r="C2" s="120" t="s">
        <v>17</v>
      </c>
      <c r="D2" s="121" t="s">
        <v>19</v>
      </c>
      <c r="E2" s="122" t="s">
        <v>16</v>
      </c>
      <c r="F2" s="122" t="s">
        <v>17</v>
      </c>
      <c r="G2" s="122" t="s">
        <v>19</v>
      </c>
      <c r="H2" s="123" t="s">
        <v>16</v>
      </c>
      <c r="I2" s="122" t="s">
        <v>17</v>
      </c>
      <c r="J2" s="124" t="s">
        <v>19</v>
      </c>
      <c r="K2" s="123" t="s">
        <v>16</v>
      </c>
      <c r="L2" s="122" t="s">
        <v>17</v>
      </c>
      <c r="M2" s="124" t="s">
        <v>19</v>
      </c>
      <c r="N2" s="123" t="s">
        <v>16</v>
      </c>
      <c r="O2" s="122" t="s">
        <v>17</v>
      </c>
      <c r="P2" s="124" t="s">
        <v>19</v>
      </c>
      <c r="Q2" s="123" t="s">
        <v>16</v>
      </c>
      <c r="R2" s="122" t="s">
        <v>17</v>
      </c>
      <c r="S2" s="124" t="s">
        <v>19</v>
      </c>
      <c r="T2" s="125" t="s">
        <v>16</v>
      </c>
      <c r="U2" s="126" t="s">
        <v>17</v>
      </c>
      <c r="V2" s="124" t="s">
        <v>19</v>
      </c>
      <c r="W2" s="125" t="s">
        <v>16</v>
      </c>
      <c r="X2" s="126" t="s">
        <v>17</v>
      </c>
      <c r="Y2" s="124" t="s">
        <v>19</v>
      </c>
      <c r="Z2" s="125" t="s">
        <v>16</v>
      </c>
      <c r="AA2" s="126" t="s">
        <v>17</v>
      </c>
      <c r="AB2" s="124" t="s">
        <v>19</v>
      </c>
      <c r="AC2" s="126" t="s">
        <v>16</v>
      </c>
      <c r="AD2" s="126" t="s">
        <v>17</v>
      </c>
      <c r="AE2" s="122" t="s">
        <v>19</v>
      </c>
      <c r="AF2" s="125" t="s">
        <v>16</v>
      </c>
      <c r="AG2" s="126" t="s">
        <v>17</v>
      </c>
      <c r="AH2" s="124" t="s">
        <v>19</v>
      </c>
      <c r="AI2" s="126" t="s">
        <v>16</v>
      </c>
      <c r="AJ2" s="126" t="s">
        <v>17</v>
      </c>
      <c r="AK2" s="124" t="s">
        <v>19</v>
      </c>
    </row>
    <row r="3" spans="1:37" s="134" customFormat="1" ht="43.5" customHeight="1">
      <c r="A3" s="127" t="s">
        <v>18</v>
      </c>
      <c r="B3" s="128">
        <f>SUM('pohyb obyv 2004'!AI8)</f>
        <v>1207</v>
      </c>
      <c r="C3" s="129">
        <f>SUM('pohyb obyv 2004'!AJ8)</f>
        <v>1236</v>
      </c>
      <c r="D3" s="130">
        <f>SUM('pohyb obyv 2004'!AK8)</f>
        <v>2443</v>
      </c>
      <c r="E3" s="131">
        <f>B8</f>
        <v>1203</v>
      </c>
      <c r="F3" s="131">
        <f>C8</f>
        <v>1232</v>
      </c>
      <c r="G3" s="132" t="s">
        <v>33</v>
      </c>
      <c r="H3" s="133">
        <f>E8</f>
        <v>1206</v>
      </c>
      <c r="I3" s="131">
        <f>F8</f>
        <v>1232</v>
      </c>
      <c r="J3" s="130">
        <f aca="true" t="shared" si="0" ref="J3:J8">H3+I3</f>
        <v>2438</v>
      </c>
      <c r="K3" s="133">
        <f>H8</f>
        <v>1204</v>
      </c>
      <c r="L3" s="131">
        <f>I8</f>
        <v>1232</v>
      </c>
      <c r="M3" s="130">
        <f aca="true" t="shared" si="1" ref="M3:M8">K3+L3</f>
        <v>2436</v>
      </c>
      <c r="N3" s="133">
        <f>K8</f>
        <v>1204</v>
      </c>
      <c r="O3" s="131">
        <f>L8</f>
        <v>1228</v>
      </c>
      <c r="P3" s="130">
        <f aca="true" t="shared" si="2" ref="P3:P8">N3+O3</f>
        <v>2432</v>
      </c>
      <c r="Q3" s="133">
        <f>N8</f>
        <v>1204</v>
      </c>
      <c r="R3" s="131">
        <f>O8</f>
        <v>1228</v>
      </c>
      <c r="S3" s="130">
        <f aca="true" t="shared" si="3" ref="S3:S8">Q3+R3</f>
        <v>2432</v>
      </c>
      <c r="T3" s="133">
        <f>Q8</f>
        <v>1202</v>
      </c>
      <c r="U3" s="131">
        <f>R8</f>
        <v>1227</v>
      </c>
      <c r="V3" s="130">
        <f aca="true" t="shared" si="4" ref="V3:V8">T3+U3</f>
        <v>2429</v>
      </c>
      <c r="W3" s="133">
        <f>T8</f>
        <v>1204</v>
      </c>
      <c r="X3" s="131">
        <f>U8</f>
        <v>1226</v>
      </c>
      <c r="Y3" s="130">
        <f aca="true" t="shared" si="5" ref="Y3:Y8">W3+X3</f>
        <v>2430</v>
      </c>
      <c r="Z3" s="133">
        <f>W8</f>
        <v>1207</v>
      </c>
      <c r="AA3" s="131">
        <f>X8</f>
        <v>1228</v>
      </c>
      <c r="AB3" s="130">
        <f aca="true" t="shared" si="6" ref="AB3:AB8">Z3+AA3</f>
        <v>2435</v>
      </c>
      <c r="AC3" s="131">
        <f>Z8</f>
        <v>1207</v>
      </c>
      <c r="AD3" s="131">
        <f>AA8</f>
        <v>1227</v>
      </c>
      <c r="AE3" s="132">
        <f aca="true" t="shared" si="7" ref="AE3:AE8">AC3+AD3</f>
        <v>2434</v>
      </c>
      <c r="AF3" s="133">
        <f>AC8</f>
        <v>1207</v>
      </c>
      <c r="AG3" s="131">
        <f>AD8</f>
        <v>1222</v>
      </c>
      <c r="AH3" s="130">
        <f aca="true" t="shared" si="8" ref="AH3:AH8">AF3+AG3</f>
        <v>2429</v>
      </c>
      <c r="AI3" s="131">
        <f>AF8</f>
        <v>1208</v>
      </c>
      <c r="AJ3" s="131">
        <f>AG8</f>
        <v>1222</v>
      </c>
      <c r="AK3" s="130">
        <f aca="true" t="shared" si="9" ref="AK3:AK8">AI3+AJ3</f>
        <v>2430</v>
      </c>
    </row>
    <row r="4" spans="1:37" ht="12.75">
      <c r="A4" s="135" t="s">
        <v>11</v>
      </c>
      <c r="B4" s="136">
        <v>1</v>
      </c>
      <c r="C4" s="137">
        <v>0</v>
      </c>
      <c r="D4" s="138">
        <f>B4+C4</f>
        <v>1</v>
      </c>
      <c r="E4" s="137">
        <v>2</v>
      </c>
      <c r="F4" s="137">
        <v>1</v>
      </c>
      <c r="G4" s="139">
        <f>E4+F4</f>
        <v>3</v>
      </c>
      <c r="H4" s="136">
        <v>1</v>
      </c>
      <c r="I4" s="137">
        <v>0</v>
      </c>
      <c r="J4" s="138">
        <f t="shared" si="0"/>
        <v>1</v>
      </c>
      <c r="K4" s="136">
        <v>1</v>
      </c>
      <c r="L4" s="137">
        <v>0</v>
      </c>
      <c r="M4" s="138">
        <f t="shared" si="1"/>
        <v>1</v>
      </c>
      <c r="N4" s="136">
        <v>0</v>
      </c>
      <c r="O4" s="137">
        <v>2</v>
      </c>
      <c r="P4" s="138">
        <f t="shared" si="2"/>
        <v>2</v>
      </c>
      <c r="Q4" s="136">
        <v>1</v>
      </c>
      <c r="R4" s="137">
        <v>3</v>
      </c>
      <c r="S4" s="138">
        <f t="shared" si="3"/>
        <v>4</v>
      </c>
      <c r="T4" s="136">
        <v>1</v>
      </c>
      <c r="U4" s="137">
        <v>0</v>
      </c>
      <c r="V4" s="138">
        <f t="shared" si="4"/>
        <v>1</v>
      </c>
      <c r="W4" s="136">
        <v>2</v>
      </c>
      <c r="X4" s="137">
        <v>0</v>
      </c>
      <c r="Y4" s="138">
        <f t="shared" si="5"/>
        <v>2</v>
      </c>
      <c r="Z4" s="136">
        <v>1</v>
      </c>
      <c r="AA4" s="137">
        <v>1</v>
      </c>
      <c r="AB4" s="138">
        <f t="shared" si="6"/>
        <v>2</v>
      </c>
      <c r="AC4" s="137">
        <v>1</v>
      </c>
      <c r="AD4" s="137">
        <v>0</v>
      </c>
      <c r="AE4" s="139">
        <f t="shared" si="7"/>
        <v>1</v>
      </c>
      <c r="AF4" s="136">
        <v>0</v>
      </c>
      <c r="AG4" s="137">
        <v>1</v>
      </c>
      <c r="AH4" s="138">
        <f t="shared" si="8"/>
        <v>1</v>
      </c>
      <c r="AI4" s="137">
        <v>1</v>
      </c>
      <c r="AJ4" s="137">
        <v>3</v>
      </c>
      <c r="AK4" s="138">
        <f t="shared" si="9"/>
        <v>4</v>
      </c>
    </row>
    <row r="5" spans="1:37" ht="12.75">
      <c r="A5" s="135" t="s">
        <v>12</v>
      </c>
      <c r="B5" s="136">
        <v>5</v>
      </c>
      <c r="C5" s="137">
        <v>4</v>
      </c>
      <c r="D5" s="138">
        <f>B5+C5</f>
        <v>9</v>
      </c>
      <c r="E5" s="137">
        <v>0</v>
      </c>
      <c r="F5" s="137">
        <v>0</v>
      </c>
      <c r="G5" s="139">
        <f>E5+F5</f>
        <v>0</v>
      </c>
      <c r="H5" s="136">
        <v>2</v>
      </c>
      <c r="I5" s="137">
        <v>1</v>
      </c>
      <c r="J5" s="138">
        <f t="shared" si="0"/>
        <v>3</v>
      </c>
      <c r="K5" s="136">
        <v>2</v>
      </c>
      <c r="L5" s="137">
        <v>2</v>
      </c>
      <c r="M5" s="138">
        <f t="shared" si="1"/>
        <v>4</v>
      </c>
      <c r="N5" s="136">
        <v>0</v>
      </c>
      <c r="O5" s="137">
        <v>1</v>
      </c>
      <c r="P5" s="138">
        <f t="shared" si="2"/>
        <v>1</v>
      </c>
      <c r="Q5" s="136">
        <v>5</v>
      </c>
      <c r="R5" s="137">
        <v>1</v>
      </c>
      <c r="S5" s="138">
        <f t="shared" si="3"/>
        <v>6</v>
      </c>
      <c r="T5" s="136">
        <v>0</v>
      </c>
      <c r="U5" s="137">
        <v>1</v>
      </c>
      <c r="V5" s="138">
        <f t="shared" si="4"/>
        <v>1</v>
      </c>
      <c r="W5" s="136">
        <v>0</v>
      </c>
      <c r="X5" s="137">
        <v>0</v>
      </c>
      <c r="Y5" s="138">
        <f t="shared" si="5"/>
        <v>0</v>
      </c>
      <c r="Z5" s="136">
        <v>2</v>
      </c>
      <c r="AA5" s="137">
        <v>2</v>
      </c>
      <c r="AB5" s="138">
        <f t="shared" si="6"/>
        <v>4</v>
      </c>
      <c r="AC5" s="137">
        <v>1</v>
      </c>
      <c r="AD5" s="137">
        <v>0</v>
      </c>
      <c r="AE5" s="139">
        <f t="shared" si="7"/>
        <v>1</v>
      </c>
      <c r="AF5" s="136">
        <v>1</v>
      </c>
      <c r="AG5" s="137">
        <v>1</v>
      </c>
      <c r="AH5" s="138">
        <f t="shared" si="8"/>
        <v>2</v>
      </c>
      <c r="AI5" s="137">
        <v>2</v>
      </c>
      <c r="AJ5" s="137">
        <v>0</v>
      </c>
      <c r="AK5" s="138">
        <f t="shared" si="9"/>
        <v>2</v>
      </c>
    </row>
    <row r="6" spans="1:37" ht="12.75">
      <c r="A6" s="135" t="s">
        <v>13</v>
      </c>
      <c r="B6" s="136">
        <v>0</v>
      </c>
      <c r="C6" s="137">
        <v>1</v>
      </c>
      <c r="D6" s="138">
        <f>B6+C6</f>
        <v>1</v>
      </c>
      <c r="E6" s="137">
        <v>1</v>
      </c>
      <c r="F6" s="137">
        <v>1</v>
      </c>
      <c r="G6" s="139">
        <f>E6+F6</f>
        <v>2</v>
      </c>
      <c r="H6" s="136">
        <v>0</v>
      </c>
      <c r="I6" s="137">
        <v>1</v>
      </c>
      <c r="J6" s="138">
        <f t="shared" si="0"/>
        <v>1</v>
      </c>
      <c r="K6" s="136">
        <v>1</v>
      </c>
      <c r="L6" s="137">
        <v>1</v>
      </c>
      <c r="M6" s="138">
        <f t="shared" si="1"/>
        <v>2</v>
      </c>
      <c r="N6" s="136">
        <v>1</v>
      </c>
      <c r="O6" s="137">
        <v>1</v>
      </c>
      <c r="P6" s="138">
        <f t="shared" si="2"/>
        <v>2</v>
      </c>
      <c r="Q6" s="136">
        <v>2</v>
      </c>
      <c r="R6" s="137">
        <v>3</v>
      </c>
      <c r="S6" s="138">
        <f t="shared" si="3"/>
        <v>5</v>
      </c>
      <c r="T6" s="136">
        <v>1</v>
      </c>
      <c r="U6" s="137">
        <v>1</v>
      </c>
      <c r="V6" s="138">
        <f t="shared" si="4"/>
        <v>2</v>
      </c>
      <c r="W6" s="136">
        <v>1</v>
      </c>
      <c r="X6" s="137">
        <v>3</v>
      </c>
      <c r="Y6" s="138">
        <f t="shared" si="5"/>
        <v>4</v>
      </c>
      <c r="Z6" s="136">
        <v>3</v>
      </c>
      <c r="AA6" s="137">
        <v>2</v>
      </c>
      <c r="AB6" s="138">
        <f t="shared" si="6"/>
        <v>5</v>
      </c>
      <c r="AC6" s="137">
        <v>1</v>
      </c>
      <c r="AD6" s="137">
        <v>0</v>
      </c>
      <c r="AE6" s="139">
        <f t="shared" si="7"/>
        <v>1</v>
      </c>
      <c r="AF6" s="136">
        <v>2</v>
      </c>
      <c r="AG6" s="137">
        <v>0</v>
      </c>
      <c r="AH6" s="138">
        <f t="shared" si="8"/>
        <v>2</v>
      </c>
      <c r="AI6" s="137">
        <v>0</v>
      </c>
      <c r="AJ6" s="137">
        <v>3</v>
      </c>
      <c r="AK6" s="138">
        <f t="shared" si="9"/>
        <v>3</v>
      </c>
    </row>
    <row r="7" spans="1:37" ht="12.75">
      <c r="A7" s="135" t="s">
        <v>14</v>
      </c>
      <c r="B7" s="136">
        <v>0</v>
      </c>
      <c r="C7" s="137">
        <v>1</v>
      </c>
      <c r="D7" s="138">
        <f>B7+C7</f>
        <v>1</v>
      </c>
      <c r="E7" s="137">
        <v>0</v>
      </c>
      <c r="F7" s="137">
        <v>2</v>
      </c>
      <c r="G7" s="139">
        <f>F7+E7</f>
        <v>2</v>
      </c>
      <c r="H7" s="136">
        <v>1</v>
      </c>
      <c r="I7" s="137">
        <v>0</v>
      </c>
      <c r="J7" s="138">
        <f t="shared" si="0"/>
        <v>1</v>
      </c>
      <c r="K7" s="136">
        <v>0</v>
      </c>
      <c r="L7" s="137">
        <v>3</v>
      </c>
      <c r="M7" s="138">
        <f t="shared" si="1"/>
        <v>3</v>
      </c>
      <c r="N7" s="136">
        <v>1</v>
      </c>
      <c r="O7" s="137">
        <v>2</v>
      </c>
      <c r="P7" s="138">
        <f t="shared" si="2"/>
        <v>3</v>
      </c>
      <c r="Q7" s="136">
        <v>0</v>
      </c>
      <c r="R7" s="137">
        <v>6</v>
      </c>
      <c r="S7" s="138">
        <f t="shared" si="3"/>
        <v>6</v>
      </c>
      <c r="T7" s="136">
        <v>0</v>
      </c>
      <c r="U7" s="137">
        <v>1</v>
      </c>
      <c r="V7" s="138">
        <f t="shared" si="4"/>
        <v>1</v>
      </c>
      <c r="W7" s="136">
        <v>0</v>
      </c>
      <c r="X7" s="137">
        <v>1</v>
      </c>
      <c r="Y7" s="138">
        <f t="shared" si="5"/>
        <v>1</v>
      </c>
      <c r="Z7" s="136">
        <v>2</v>
      </c>
      <c r="AA7" s="137">
        <v>2</v>
      </c>
      <c r="AB7" s="138">
        <f t="shared" si="6"/>
        <v>4</v>
      </c>
      <c r="AC7" s="137">
        <v>1</v>
      </c>
      <c r="AD7" s="137">
        <v>5</v>
      </c>
      <c r="AE7" s="139">
        <f t="shared" si="7"/>
        <v>6</v>
      </c>
      <c r="AF7" s="136">
        <v>0</v>
      </c>
      <c r="AG7" s="137">
        <v>0</v>
      </c>
      <c r="AH7" s="138">
        <f t="shared" si="8"/>
        <v>0</v>
      </c>
      <c r="AI7" s="137">
        <v>2</v>
      </c>
      <c r="AJ7" s="137">
        <v>1</v>
      </c>
      <c r="AK7" s="138">
        <f t="shared" si="9"/>
        <v>3</v>
      </c>
    </row>
    <row r="8" spans="1:37" s="134" customFormat="1" ht="43.5" customHeight="1">
      <c r="A8" s="140" t="s">
        <v>15</v>
      </c>
      <c r="B8" s="141">
        <f>B3+B4-B5+B6-B7</f>
        <v>1203</v>
      </c>
      <c r="C8" s="142">
        <f>C3+C4-C5+C6-C7</f>
        <v>1232</v>
      </c>
      <c r="D8" s="143">
        <f>B8+C8</f>
        <v>2435</v>
      </c>
      <c r="E8" s="142">
        <f>E3+E4-E5+E6-E7</f>
        <v>1206</v>
      </c>
      <c r="F8" s="142">
        <f>F3+F4-F5+F6-F7</f>
        <v>1232</v>
      </c>
      <c r="G8" s="144">
        <f>E8+F8</f>
        <v>2438</v>
      </c>
      <c r="H8" s="141">
        <f>H3+H4-H5+H6-H7</f>
        <v>1204</v>
      </c>
      <c r="I8" s="142">
        <f>I3+I4-I5+I6-I7</f>
        <v>1232</v>
      </c>
      <c r="J8" s="143">
        <f t="shared" si="0"/>
        <v>2436</v>
      </c>
      <c r="K8" s="141">
        <f>K3+K4-K5+K6-K7</f>
        <v>1204</v>
      </c>
      <c r="L8" s="142">
        <f>L3+L4-L5+L6-L7</f>
        <v>1228</v>
      </c>
      <c r="M8" s="143">
        <f t="shared" si="1"/>
        <v>2432</v>
      </c>
      <c r="N8" s="141">
        <f>N3+N4-N5+N6-N7</f>
        <v>1204</v>
      </c>
      <c r="O8" s="142">
        <f>O3+O4-O5+O6-O7</f>
        <v>1228</v>
      </c>
      <c r="P8" s="143">
        <f t="shared" si="2"/>
        <v>2432</v>
      </c>
      <c r="Q8" s="141">
        <f>Q3+Q4-Q5+Q6-Q7</f>
        <v>1202</v>
      </c>
      <c r="R8" s="142">
        <f>R3+R4-R5+R6-R7</f>
        <v>1227</v>
      </c>
      <c r="S8" s="143">
        <f t="shared" si="3"/>
        <v>2429</v>
      </c>
      <c r="T8" s="141">
        <f>T3+T4-T5+T6-T7</f>
        <v>1204</v>
      </c>
      <c r="U8" s="142">
        <f>U3+U4-U5+U6-U7</f>
        <v>1226</v>
      </c>
      <c r="V8" s="143">
        <f t="shared" si="4"/>
        <v>2430</v>
      </c>
      <c r="W8" s="141">
        <f>W3+W4-W5+W6-W7</f>
        <v>1207</v>
      </c>
      <c r="X8" s="142">
        <f>X3+X4-X5+X6-X7</f>
        <v>1228</v>
      </c>
      <c r="Y8" s="143">
        <f t="shared" si="5"/>
        <v>2435</v>
      </c>
      <c r="Z8" s="141">
        <f>Z3+Z4-Z5+Z6-Z7</f>
        <v>1207</v>
      </c>
      <c r="AA8" s="142">
        <f>AA3+AA4-AA5+AA6-AA7</f>
        <v>1227</v>
      </c>
      <c r="AB8" s="143">
        <f t="shared" si="6"/>
        <v>2434</v>
      </c>
      <c r="AC8" s="142">
        <f>AC3+AC4-AC5+AC6-AC7</f>
        <v>1207</v>
      </c>
      <c r="AD8" s="142">
        <f>AD3+AD4-AD5+AD6-AD7</f>
        <v>1222</v>
      </c>
      <c r="AE8" s="144">
        <f t="shared" si="7"/>
        <v>2429</v>
      </c>
      <c r="AF8" s="141">
        <f>AF3+AF4-AF5+AF6-AF7</f>
        <v>1208</v>
      </c>
      <c r="AG8" s="142">
        <f>AG3+AG4-AG5+AG6-AG7</f>
        <v>1222</v>
      </c>
      <c r="AH8" s="143">
        <f t="shared" si="8"/>
        <v>2430</v>
      </c>
      <c r="AI8" s="142">
        <f>AI3+AI4-AI5+AI6-AI7</f>
        <v>1205</v>
      </c>
      <c r="AJ8" s="142">
        <f>AJ3+AJ4-AJ5+AJ6-AJ7</f>
        <v>1227</v>
      </c>
      <c r="AK8" s="143">
        <f t="shared" si="9"/>
        <v>2432</v>
      </c>
    </row>
    <row r="9" spans="1:37" ht="12.75">
      <c r="A9" s="135"/>
      <c r="B9" s="145"/>
      <c r="C9" s="146"/>
      <c r="D9" s="147"/>
      <c r="E9" s="146"/>
      <c r="F9" s="146"/>
      <c r="G9" s="148"/>
      <c r="H9" s="145"/>
      <c r="I9" s="146"/>
      <c r="J9" s="147"/>
      <c r="K9" s="145"/>
      <c r="L9" s="146"/>
      <c r="M9" s="147"/>
      <c r="N9" s="145"/>
      <c r="O9" s="146"/>
      <c r="P9" s="147"/>
      <c r="Q9" s="145"/>
      <c r="R9" s="146"/>
      <c r="S9" s="147"/>
      <c r="T9" s="145"/>
      <c r="U9" s="146"/>
      <c r="V9" s="147"/>
      <c r="W9" s="145"/>
      <c r="X9" s="146"/>
      <c r="Y9" s="147"/>
      <c r="Z9" s="145"/>
      <c r="AA9" s="146"/>
      <c r="AB9" s="147"/>
      <c r="AC9" s="146"/>
      <c r="AD9" s="146"/>
      <c r="AE9" s="148"/>
      <c r="AF9" s="145"/>
      <c r="AG9" s="146"/>
      <c r="AH9" s="147"/>
      <c r="AI9" s="146"/>
      <c r="AJ9" s="146"/>
      <c r="AK9" s="147"/>
    </row>
    <row r="10" spans="1:37" s="154" customFormat="1" ht="30" customHeight="1">
      <c r="A10" s="149" t="s">
        <v>21</v>
      </c>
      <c r="B10" s="150">
        <f>B8-B3</f>
        <v>-4</v>
      </c>
      <c r="C10" s="151">
        <f>C8-C3</f>
        <v>-4</v>
      </c>
      <c r="D10" s="152">
        <f>C10+B10</f>
        <v>-8</v>
      </c>
      <c r="E10" s="151">
        <f>E8-E3</f>
        <v>3</v>
      </c>
      <c r="F10" s="151">
        <f>F8-F3</f>
        <v>0</v>
      </c>
      <c r="G10" s="153">
        <f>F10+E10</f>
        <v>3</v>
      </c>
      <c r="H10" s="150">
        <f>H8-H3</f>
        <v>-2</v>
      </c>
      <c r="I10" s="151">
        <f>I8-I3</f>
        <v>0</v>
      </c>
      <c r="J10" s="152">
        <f>I10+H10</f>
        <v>-2</v>
      </c>
      <c r="K10" s="150">
        <f>K8-K3</f>
        <v>0</v>
      </c>
      <c r="L10" s="151">
        <f>L8-L3</f>
        <v>-4</v>
      </c>
      <c r="M10" s="152">
        <f>L10+K10</f>
        <v>-4</v>
      </c>
      <c r="N10" s="150">
        <f>N8-N3</f>
        <v>0</v>
      </c>
      <c r="O10" s="151">
        <f>O8-O3</f>
        <v>0</v>
      </c>
      <c r="P10" s="152">
        <f>O10+N10</f>
        <v>0</v>
      </c>
      <c r="Q10" s="150">
        <f>Q8-Q3</f>
        <v>-2</v>
      </c>
      <c r="R10" s="151">
        <f>R8-R3</f>
        <v>-1</v>
      </c>
      <c r="S10" s="152">
        <f>R10+Q10</f>
        <v>-3</v>
      </c>
      <c r="T10" s="150">
        <f>T8-T3</f>
        <v>2</v>
      </c>
      <c r="U10" s="151">
        <f>U8-U3</f>
        <v>-1</v>
      </c>
      <c r="V10" s="152">
        <f>U10+T10</f>
        <v>1</v>
      </c>
      <c r="W10" s="150">
        <f>W8-W3</f>
        <v>3</v>
      </c>
      <c r="X10" s="151">
        <f>X8-X3</f>
        <v>2</v>
      </c>
      <c r="Y10" s="152">
        <f>X10+W10</f>
        <v>5</v>
      </c>
      <c r="Z10" s="150">
        <f>Z8-Z3</f>
        <v>0</v>
      </c>
      <c r="AA10" s="151">
        <f>AA8-AA3</f>
        <v>-1</v>
      </c>
      <c r="AB10" s="152">
        <f>AA10+Z10</f>
        <v>-1</v>
      </c>
      <c r="AC10" s="151">
        <f>AC8-AC3</f>
        <v>0</v>
      </c>
      <c r="AD10" s="151">
        <f>AD8-AD3</f>
        <v>-5</v>
      </c>
      <c r="AE10" s="153">
        <f>AD10+AC10</f>
        <v>-5</v>
      </c>
      <c r="AF10" s="150">
        <f>AF8-AF3</f>
        <v>1</v>
      </c>
      <c r="AG10" s="151">
        <f>AG8-AG3</f>
        <v>0</v>
      </c>
      <c r="AH10" s="152">
        <f>AG10+AF10</f>
        <v>1</v>
      </c>
      <c r="AI10" s="151">
        <f>AI8-AI3</f>
        <v>-3</v>
      </c>
      <c r="AJ10" s="151">
        <f>AJ8-AJ3</f>
        <v>5</v>
      </c>
      <c r="AK10" s="152">
        <f>AJ10+AI10</f>
        <v>2</v>
      </c>
    </row>
    <row r="11" spans="1:37" ht="12.75">
      <c r="A11" s="135"/>
      <c r="B11" s="145"/>
      <c r="C11" s="146"/>
      <c r="D11" s="147"/>
      <c r="E11" s="146"/>
      <c r="F11" s="146"/>
      <c r="G11" s="148"/>
      <c r="H11" s="145"/>
      <c r="I11" s="146"/>
      <c r="J11" s="147"/>
      <c r="K11" s="145"/>
      <c r="L11" s="146"/>
      <c r="M11" s="147"/>
      <c r="N11" s="145"/>
      <c r="O11" s="146"/>
      <c r="P11" s="147"/>
      <c r="Q11" s="145"/>
      <c r="R11" s="146"/>
      <c r="S11" s="147"/>
      <c r="T11" s="145"/>
      <c r="U11" s="146"/>
      <c r="V11" s="147"/>
      <c r="W11" s="145"/>
      <c r="X11" s="146"/>
      <c r="Y11" s="147"/>
      <c r="Z11" s="145"/>
      <c r="AA11" s="146"/>
      <c r="AB11" s="147"/>
      <c r="AC11" s="146"/>
      <c r="AD11" s="146"/>
      <c r="AE11" s="148"/>
      <c r="AF11" s="145"/>
      <c r="AG11" s="146"/>
      <c r="AH11" s="147"/>
      <c r="AI11" s="146"/>
      <c r="AJ11" s="146"/>
      <c r="AK11" s="147"/>
    </row>
    <row r="12" spans="1:37" s="160" customFormat="1" ht="12.75">
      <c r="A12" s="155" t="s">
        <v>22</v>
      </c>
      <c r="B12" s="156">
        <f>1</f>
        <v>1</v>
      </c>
      <c r="C12" s="157">
        <f>C8/B8</f>
        <v>1.0241064006650042</v>
      </c>
      <c r="D12" s="158"/>
      <c r="E12" s="157">
        <f>1</f>
        <v>1</v>
      </c>
      <c r="F12" s="157">
        <f>F8/E8</f>
        <v>1.021558872305141</v>
      </c>
      <c r="G12" s="159"/>
      <c r="H12" s="156">
        <f>1</f>
        <v>1</v>
      </c>
      <c r="I12" s="157">
        <f>I8/H8</f>
        <v>1.0232558139534884</v>
      </c>
      <c r="J12" s="158"/>
      <c r="K12" s="156">
        <f>1</f>
        <v>1</v>
      </c>
      <c r="L12" s="157">
        <f>L8/K8</f>
        <v>1.0199335548172757</v>
      </c>
      <c r="M12" s="158"/>
      <c r="N12" s="156">
        <f>1</f>
        <v>1</v>
      </c>
      <c r="O12" s="157">
        <f>O8/N8</f>
        <v>1.0199335548172757</v>
      </c>
      <c r="P12" s="158"/>
      <c r="Q12" s="156">
        <f>1</f>
        <v>1</v>
      </c>
      <c r="R12" s="157">
        <f>R8/Q8</f>
        <v>1.0207986688851913</v>
      </c>
      <c r="S12" s="158"/>
      <c r="T12" s="156">
        <f>1</f>
        <v>1</v>
      </c>
      <c r="U12" s="157">
        <f>U8/T8</f>
        <v>1.0182724252491695</v>
      </c>
      <c r="V12" s="158"/>
      <c r="W12" s="156">
        <f>1</f>
        <v>1</v>
      </c>
      <c r="X12" s="157">
        <f>X8/W8</f>
        <v>1.0173985086992543</v>
      </c>
      <c r="Y12" s="158"/>
      <c r="Z12" s="156">
        <f>1</f>
        <v>1</v>
      </c>
      <c r="AA12" s="157">
        <f>AA8/Z8</f>
        <v>1.0165700082850042</v>
      </c>
      <c r="AB12" s="158"/>
      <c r="AC12" s="157">
        <f>1</f>
        <v>1</v>
      </c>
      <c r="AD12" s="157">
        <f>AD8/AC8</f>
        <v>1.012427506213753</v>
      </c>
      <c r="AE12" s="159"/>
      <c r="AF12" s="156">
        <f>1</f>
        <v>1</v>
      </c>
      <c r="AG12" s="157">
        <f>AG8/AF8</f>
        <v>1.0115894039735098</v>
      </c>
      <c r="AH12" s="158"/>
      <c r="AI12" s="157">
        <f>1</f>
        <v>1</v>
      </c>
      <c r="AJ12" s="157">
        <f>AJ8/AI8</f>
        <v>1.0182572614107883</v>
      </c>
      <c r="AK12" s="158"/>
    </row>
    <row r="13" spans="1:37" ht="12.75">
      <c r="A13" s="135"/>
      <c r="B13" s="135"/>
      <c r="D13" s="161"/>
      <c r="G13" s="162"/>
      <c r="H13" s="135"/>
      <c r="J13" s="161"/>
      <c r="K13" s="135"/>
      <c r="M13" s="161"/>
      <c r="N13" s="135"/>
      <c r="P13" s="161"/>
      <c r="Q13" s="135"/>
      <c r="S13" s="161"/>
      <c r="T13" s="135"/>
      <c r="V13" s="161"/>
      <c r="W13" s="135"/>
      <c r="Y13" s="161"/>
      <c r="Z13" s="135"/>
      <c r="AB13" s="161"/>
      <c r="AE13" s="162"/>
      <c r="AF13" s="135"/>
      <c r="AH13" s="161"/>
      <c r="AK13" s="161"/>
    </row>
    <row r="14" spans="1:37" ht="27.75" customHeight="1">
      <c r="A14" s="163" t="s">
        <v>23</v>
      </c>
      <c r="B14" s="164"/>
      <c r="C14" s="165"/>
      <c r="D14" s="166"/>
      <c r="E14" s="167">
        <f aca="true" t="shared" si="10" ref="E14:AK14">E8/B8</f>
        <v>1.0024937655860349</v>
      </c>
      <c r="F14" s="167">
        <f t="shared" si="10"/>
        <v>1</v>
      </c>
      <c r="G14" s="168">
        <f t="shared" si="10"/>
        <v>1.0012320328542095</v>
      </c>
      <c r="H14" s="169">
        <f t="shared" si="10"/>
        <v>0.9983416252072969</v>
      </c>
      <c r="I14" s="167">
        <f t="shared" si="10"/>
        <v>1</v>
      </c>
      <c r="J14" s="170">
        <f t="shared" si="10"/>
        <v>0.9991796554552912</v>
      </c>
      <c r="K14" s="169">
        <f t="shared" si="10"/>
        <v>1</v>
      </c>
      <c r="L14" s="167">
        <f t="shared" si="10"/>
        <v>0.9967532467532467</v>
      </c>
      <c r="M14" s="170">
        <f t="shared" si="10"/>
        <v>0.9983579638752053</v>
      </c>
      <c r="N14" s="169">
        <f t="shared" si="10"/>
        <v>1</v>
      </c>
      <c r="O14" s="167">
        <f t="shared" si="10"/>
        <v>1</v>
      </c>
      <c r="P14" s="170">
        <f t="shared" si="10"/>
        <v>1</v>
      </c>
      <c r="Q14" s="169">
        <f t="shared" si="10"/>
        <v>0.9983388704318937</v>
      </c>
      <c r="R14" s="167">
        <f t="shared" si="10"/>
        <v>0.999185667752443</v>
      </c>
      <c r="S14" s="170">
        <f t="shared" si="10"/>
        <v>0.998766447368421</v>
      </c>
      <c r="T14" s="169">
        <f t="shared" si="10"/>
        <v>1.0016638935108153</v>
      </c>
      <c r="U14" s="167">
        <f t="shared" si="10"/>
        <v>0.9991850040749797</v>
      </c>
      <c r="V14" s="170">
        <f t="shared" si="10"/>
        <v>1.0004116920543433</v>
      </c>
      <c r="W14" s="169">
        <f t="shared" si="10"/>
        <v>1.0024916943521596</v>
      </c>
      <c r="X14" s="167">
        <f t="shared" si="10"/>
        <v>1.0016313213703099</v>
      </c>
      <c r="Y14" s="170">
        <f t="shared" si="10"/>
        <v>1.0020576131687242</v>
      </c>
      <c r="Z14" s="169">
        <f t="shared" si="10"/>
        <v>1</v>
      </c>
      <c r="AA14" s="167">
        <f t="shared" si="10"/>
        <v>0.999185667752443</v>
      </c>
      <c r="AB14" s="170">
        <f t="shared" si="10"/>
        <v>0.9995893223819302</v>
      </c>
      <c r="AC14" s="167">
        <f t="shared" si="10"/>
        <v>1</v>
      </c>
      <c r="AD14" s="167">
        <f t="shared" si="10"/>
        <v>0.9959250203748982</v>
      </c>
      <c r="AE14" s="168">
        <f t="shared" si="10"/>
        <v>0.9979457682826622</v>
      </c>
      <c r="AF14" s="169">
        <f t="shared" si="10"/>
        <v>1.0008285004142503</v>
      </c>
      <c r="AG14" s="167">
        <f t="shared" si="10"/>
        <v>1</v>
      </c>
      <c r="AH14" s="170">
        <f t="shared" si="10"/>
        <v>1.0004116920543433</v>
      </c>
      <c r="AI14" s="167">
        <f t="shared" si="10"/>
        <v>0.9975165562913907</v>
      </c>
      <c r="AJ14" s="167">
        <f t="shared" si="10"/>
        <v>1.0040916530278232</v>
      </c>
      <c r="AK14" s="170">
        <f t="shared" si="10"/>
        <v>1.0008230452674898</v>
      </c>
    </row>
    <row r="15" spans="1:37" ht="27.75" customHeight="1" thickBot="1">
      <c r="A15" s="171"/>
      <c r="D15" s="162"/>
      <c r="E15" s="172"/>
      <c r="F15" s="172"/>
      <c r="G15" s="173"/>
      <c r="H15" s="172"/>
      <c r="I15" s="172"/>
      <c r="J15" s="173"/>
      <c r="K15" s="172"/>
      <c r="L15" s="172"/>
      <c r="M15" s="173"/>
      <c r="N15" s="172"/>
      <c r="O15" s="172"/>
      <c r="P15" s="173"/>
      <c r="Q15" s="172"/>
      <c r="R15" s="172"/>
      <c r="S15" s="173"/>
      <c r="T15" s="172"/>
      <c r="U15" s="172"/>
      <c r="V15" s="173"/>
      <c r="W15" s="172"/>
      <c r="X15" s="172"/>
      <c r="Y15" s="173"/>
      <c r="Z15" s="172"/>
      <c r="AA15" s="172"/>
      <c r="AB15" s="173"/>
      <c r="AC15" s="172"/>
      <c r="AD15" s="172"/>
      <c r="AE15" s="173"/>
      <c r="AF15" s="172"/>
      <c r="AG15" s="172"/>
      <c r="AH15" s="173"/>
      <c r="AI15" s="172"/>
      <c r="AJ15" s="172"/>
      <c r="AK15" s="173"/>
    </row>
    <row r="16" spans="1:34" ht="27" customHeight="1">
      <c r="A16" s="215" t="s">
        <v>32</v>
      </c>
      <c r="B16" s="216"/>
      <c r="C16" s="216"/>
      <c r="D16" s="216"/>
      <c r="E16" s="216"/>
      <c r="F16" s="216"/>
      <c r="G16" s="217"/>
      <c r="J16" s="162"/>
      <c r="M16" s="162"/>
      <c r="P16" s="162"/>
      <c r="S16" s="162"/>
      <c r="V16" s="162"/>
      <c r="Y16" s="162"/>
      <c r="AB16" s="162"/>
      <c r="AE16" s="162"/>
      <c r="AH16" s="162"/>
    </row>
    <row r="17" spans="1:34" ht="12.75">
      <c r="A17" s="218"/>
      <c r="B17" s="219"/>
      <c r="C17" s="219"/>
      <c r="D17" s="219"/>
      <c r="E17" s="174" t="s">
        <v>16</v>
      </c>
      <c r="F17" s="174" t="s">
        <v>17</v>
      </c>
      <c r="G17" s="175" t="s">
        <v>19</v>
      </c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20" t="s">
        <v>11</v>
      </c>
      <c r="B18" s="221"/>
      <c r="C18" s="221"/>
      <c r="D18" s="221"/>
      <c r="E18" s="176">
        <f aca="true" t="shared" si="11" ref="E18:F21">SUM(B4+E4+H4+K4+N4+Q4+T4+W4+Z4+AC4+AF4+AI4)</f>
        <v>12</v>
      </c>
      <c r="F18" s="176">
        <f t="shared" si="11"/>
        <v>11</v>
      </c>
      <c r="G18" s="177">
        <f>SUM(E18:F18)</f>
        <v>23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12</v>
      </c>
      <c r="B19" s="221"/>
      <c r="C19" s="221"/>
      <c r="D19" s="221"/>
      <c r="E19" s="176">
        <f t="shared" si="11"/>
        <v>20</v>
      </c>
      <c r="F19" s="176">
        <f t="shared" si="11"/>
        <v>13</v>
      </c>
      <c r="G19" s="177">
        <f>SUM(E19:F19)</f>
        <v>33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13</v>
      </c>
      <c r="B20" s="221"/>
      <c r="C20" s="221"/>
      <c r="D20" s="221"/>
      <c r="E20" s="176">
        <f t="shared" si="11"/>
        <v>13</v>
      </c>
      <c r="F20" s="176">
        <f t="shared" si="11"/>
        <v>17</v>
      </c>
      <c r="G20" s="177">
        <f>SUM(F20+E20)</f>
        <v>30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3.5" thickBot="1">
      <c r="A21" s="213" t="s">
        <v>14</v>
      </c>
      <c r="B21" s="214"/>
      <c r="C21" s="214"/>
      <c r="D21" s="214"/>
      <c r="E21" s="178">
        <f t="shared" si="11"/>
        <v>7</v>
      </c>
      <c r="F21" s="178">
        <f t="shared" si="11"/>
        <v>24</v>
      </c>
      <c r="G21" s="179">
        <f>SUM(E21:F21)</f>
        <v>31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2.75">
      <c r="A22" s="180"/>
      <c r="B22" s="180"/>
      <c r="C22" s="180"/>
      <c r="D22" s="180"/>
      <c r="E22" s="181"/>
      <c r="F22" s="181"/>
      <c r="G22" s="182"/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4:37" ht="13.5" thickBot="1">
      <c r="D27" s="162"/>
      <c r="G27" s="162"/>
      <c r="J27" s="162"/>
      <c r="M27" s="162"/>
      <c r="P27" s="162"/>
      <c r="S27" s="162"/>
      <c r="V27" s="162"/>
      <c r="Y27" s="162"/>
      <c r="AB27" s="162"/>
      <c r="AE27" s="162"/>
      <c r="AH27" s="162"/>
      <c r="AK27" s="162"/>
    </row>
    <row r="28" spans="1:37" ht="12.75">
      <c r="A28" s="183" t="s">
        <v>24</v>
      </c>
      <c r="B28" s="184" t="s">
        <v>16</v>
      </c>
      <c r="C28" s="185" t="s">
        <v>17</v>
      </c>
      <c r="D28" s="186" t="s">
        <v>19</v>
      </c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7" t="s">
        <v>0</v>
      </c>
      <c r="B29" s="188">
        <f>SUM(B8)</f>
        <v>1203</v>
      </c>
      <c r="C29" s="189">
        <f>C8</f>
        <v>1232</v>
      </c>
      <c r="D29" s="190">
        <f>D8</f>
        <v>2435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1</v>
      </c>
      <c r="B30" s="188">
        <f>E8</f>
        <v>1206</v>
      </c>
      <c r="C30" s="189">
        <f>F8</f>
        <v>1232</v>
      </c>
      <c r="D30" s="190">
        <f>G8</f>
        <v>2438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2</v>
      </c>
      <c r="B31" s="188">
        <f>H8</f>
        <v>1204</v>
      </c>
      <c r="C31" s="189">
        <f>I8</f>
        <v>1232</v>
      </c>
      <c r="D31" s="190">
        <f aca="true" t="shared" si="12" ref="D31:D40">B31+C31</f>
        <v>2436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3</v>
      </c>
      <c r="B32" s="188">
        <f>K8</f>
        <v>1204</v>
      </c>
      <c r="C32" s="189">
        <f>L8</f>
        <v>1228</v>
      </c>
      <c r="D32" s="190">
        <f t="shared" si="12"/>
        <v>2432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4</v>
      </c>
      <c r="B33" s="188">
        <f>N8</f>
        <v>1204</v>
      </c>
      <c r="C33" s="189">
        <f>O8</f>
        <v>1228</v>
      </c>
      <c r="D33" s="190">
        <f t="shared" si="12"/>
        <v>2432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5</v>
      </c>
      <c r="B34" s="188">
        <f>Q8</f>
        <v>1202</v>
      </c>
      <c r="C34" s="189">
        <f>R8</f>
        <v>1227</v>
      </c>
      <c r="D34" s="190">
        <f t="shared" si="12"/>
        <v>2429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20</v>
      </c>
      <c r="B35" s="188">
        <f>T8</f>
        <v>1204</v>
      </c>
      <c r="C35" s="189">
        <f>U8</f>
        <v>1226</v>
      </c>
      <c r="D35" s="190">
        <f t="shared" si="12"/>
        <v>2430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6</v>
      </c>
      <c r="B36" s="188">
        <f>W8</f>
        <v>1207</v>
      </c>
      <c r="C36" s="189">
        <f>X8</f>
        <v>1228</v>
      </c>
      <c r="D36" s="190">
        <f t="shared" si="12"/>
        <v>2435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7</v>
      </c>
      <c r="B37" s="188">
        <f>Z8</f>
        <v>1207</v>
      </c>
      <c r="C37" s="189">
        <f>AA8</f>
        <v>1227</v>
      </c>
      <c r="D37" s="190">
        <f t="shared" si="12"/>
        <v>2434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8</v>
      </c>
      <c r="B38" s="188">
        <f>AC8</f>
        <v>1207</v>
      </c>
      <c r="C38" s="189">
        <f>AD8</f>
        <v>1222</v>
      </c>
      <c r="D38" s="190">
        <f t="shared" si="12"/>
        <v>2429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9</v>
      </c>
      <c r="B39" s="188">
        <f>AF8</f>
        <v>1208</v>
      </c>
      <c r="C39" s="189">
        <f>AG8</f>
        <v>1222</v>
      </c>
      <c r="D39" s="190">
        <f t="shared" si="12"/>
        <v>2430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3.5" thickBot="1">
      <c r="A40" s="191" t="s">
        <v>10</v>
      </c>
      <c r="B40" s="192">
        <f>AI8</f>
        <v>1205</v>
      </c>
      <c r="C40" s="193">
        <f>AJ8</f>
        <v>1227</v>
      </c>
      <c r="D40" s="194">
        <f t="shared" si="12"/>
        <v>2432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4:37" ht="12.75">
      <c r="D41" s="162"/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</sheetData>
  <sheetProtection/>
  <mergeCells count="18">
    <mergeCell ref="T1:V1"/>
    <mergeCell ref="W1:Y1"/>
    <mergeCell ref="B1:D1"/>
    <mergeCell ref="E1:G1"/>
    <mergeCell ref="H1:J1"/>
    <mergeCell ref="K1:M1"/>
    <mergeCell ref="N1:P1"/>
    <mergeCell ref="Q1:S1"/>
    <mergeCell ref="Z1:AB1"/>
    <mergeCell ref="AC1:AE1"/>
    <mergeCell ref="AF1:AH1"/>
    <mergeCell ref="AI1:AK1"/>
    <mergeCell ref="A21:D21"/>
    <mergeCell ref="A16:G16"/>
    <mergeCell ref="A17:D17"/>
    <mergeCell ref="A18:D18"/>
    <mergeCell ref="A19:D19"/>
    <mergeCell ref="A20:D20"/>
  </mergeCells>
  <printOptions gridLines="1"/>
  <pageMargins left="0.63" right="0.1968503937007874" top="0.7480314960629921" bottom="0.1968503937007874" header="0.7480314960629921" footer="0"/>
  <pageSetup horizontalDpi="300" verticalDpi="300" orientation="landscape" paperSize="9" scale="81" r:id="rId2"/>
  <rowBreaks count="1" manualBreakCount="1">
    <brk id="14" max="3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zoomScale="40" zoomScaleSheetLayoutView="4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T10" sqref="T10"/>
    </sheetView>
  </sheetViews>
  <sheetFormatPr defaultColWidth="9.00390625" defaultRowHeight="12.75"/>
  <cols>
    <col min="1" max="1" width="17.625" style="108" customWidth="1"/>
    <col min="2" max="2" width="7.625" style="108" customWidth="1"/>
    <col min="3" max="3" width="7.25390625" style="108" customWidth="1"/>
    <col min="4" max="4" width="7.875" style="108" customWidth="1"/>
    <col min="5" max="6" width="8.875" style="108" customWidth="1"/>
    <col min="7" max="7" width="8.75390625" style="108" customWidth="1"/>
    <col min="8" max="9" width="8.875" style="108" customWidth="1"/>
    <col min="10" max="10" width="8.75390625" style="108" customWidth="1"/>
    <col min="11" max="12" width="8.875" style="108" customWidth="1"/>
    <col min="13" max="13" width="8.75390625" style="108" customWidth="1"/>
    <col min="14" max="15" width="8.875" style="108" customWidth="1"/>
    <col min="16" max="16" width="8.75390625" style="108" customWidth="1"/>
    <col min="17" max="17" width="8.625" style="108" customWidth="1"/>
    <col min="18" max="18" width="8.875" style="108" customWidth="1"/>
    <col min="19" max="19" width="8.75390625" style="108" customWidth="1"/>
    <col min="20" max="21" width="8.875" style="108" customWidth="1"/>
    <col min="22" max="22" width="8.75390625" style="108" customWidth="1"/>
    <col min="23" max="24" width="8.875" style="108" customWidth="1"/>
    <col min="25" max="25" width="8.75390625" style="108" customWidth="1"/>
    <col min="26" max="27" width="8.875" style="108" customWidth="1"/>
    <col min="28" max="28" width="8.75390625" style="108" customWidth="1"/>
    <col min="29" max="30" width="8.875" style="108" customWidth="1"/>
    <col min="31" max="31" width="8.75390625" style="108" customWidth="1"/>
    <col min="32" max="33" width="8.875" style="108" customWidth="1"/>
    <col min="34" max="34" width="8.75390625" style="108" customWidth="1"/>
    <col min="35" max="36" width="8.875" style="108" customWidth="1"/>
    <col min="37" max="37" width="8.75390625" style="108" customWidth="1"/>
    <col min="38" max="16384" width="9.125" style="108" customWidth="1"/>
  </cols>
  <sheetData>
    <row r="1" spans="1:37" ht="27.75" customHeight="1">
      <c r="A1" s="222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s="117" customFormat="1" ht="12.75">
      <c r="A2" s="116"/>
      <c r="B2" s="210" t="s">
        <v>0</v>
      </c>
      <c r="C2" s="211"/>
      <c r="D2" s="212"/>
      <c r="E2" s="211" t="s">
        <v>1</v>
      </c>
      <c r="F2" s="211"/>
      <c r="G2" s="211"/>
      <c r="H2" s="210" t="s">
        <v>2</v>
      </c>
      <c r="I2" s="211"/>
      <c r="J2" s="212"/>
      <c r="K2" s="210" t="s">
        <v>3</v>
      </c>
      <c r="L2" s="211"/>
      <c r="M2" s="212"/>
      <c r="N2" s="210" t="s">
        <v>4</v>
      </c>
      <c r="O2" s="211"/>
      <c r="P2" s="212"/>
      <c r="Q2" s="210" t="s">
        <v>5</v>
      </c>
      <c r="R2" s="211"/>
      <c r="S2" s="212"/>
      <c r="T2" s="210" t="s">
        <v>20</v>
      </c>
      <c r="U2" s="211"/>
      <c r="V2" s="212"/>
      <c r="W2" s="210" t="s">
        <v>6</v>
      </c>
      <c r="X2" s="211"/>
      <c r="Y2" s="212"/>
      <c r="Z2" s="210" t="s">
        <v>7</v>
      </c>
      <c r="AA2" s="211"/>
      <c r="AB2" s="212"/>
      <c r="AC2" s="211" t="s">
        <v>8</v>
      </c>
      <c r="AD2" s="211"/>
      <c r="AE2" s="211"/>
      <c r="AF2" s="210" t="s">
        <v>9</v>
      </c>
      <c r="AG2" s="211"/>
      <c r="AH2" s="212"/>
      <c r="AI2" s="211" t="s">
        <v>10</v>
      </c>
      <c r="AJ2" s="211"/>
      <c r="AK2" s="212"/>
    </row>
    <row r="3" spans="1:37" s="126" customFormat="1" ht="12.75">
      <c r="A3" s="118"/>
      <c r="B3" s="119" t="s">
        <v>16</v>
      </c>
      <c r="C3" s="120" t="s">
        <v>17</v>
      </c>
      <c r="D3" s="121" t="s">
        <v>19</v>
      </c>
      <c r="E3" s="122" t="s">
        <v>16</v>
      </c>
      <c r="F3" s="122" t="s">
        <v>17</v>
      </c>
      <c r="G3" s="122" t="s">
        <v>19</v>
      </c>
      <c r="H3" s="123" t="s">
        <v>16</v>
      </c>
      <c r="I3" s="122" t="s">
        <v>17</v>
      </c>
      <c r="J3" s="124" t="s">
        <v>19</v>
      </c>
      <c r="K3" s="123" t="s">
        <v>16</v>
      </c>
      <c r="L3" s="122" t="s">
        <v>17</v>
      </c>
      <c r="M3" s="124" t="s">
        <v>19</v>
      </c>
      <c r="N3" s="123" t="s">
        <v>16</v>
      </c>
      <c r="O3" s="122" t="s">
        <v>17</v>
      </c>
      <c r="P3" s="124" t="s">
        <v>19</v>
      </c>
      <c r="Q3" s="123" t="s">
        <v>16</v>
      </c>
      <c r="R3" s="122" t="s">
        <v>17</v>
      </c>
      <c r="S3" s="124" t="s">
        <v>19</v>
      </c>
      <c r="T3" s="125" t="s">
        <v>16</v>
      </c>
      <c r="U3" s="126" t="s">
        <v>17</v>
      </c>
      <c r="V3" s="124" t="s">
        <v>19</v>
      </c>
      <c r="W3" s="125" t="s">
        <v>16</v>
      </c>
      <c r="X3" s="126" t="s">
        <v>17</v>
      </c>
      <c r="Y3" s="124" t="s">
        <v>19</v>
      </c>
      <c r="Z3" s="125" t="s">
        <v>16</v>
      </c>
      <c r="AA3" s="126" t="s">
        <v>17</v>
      </c>
      <c r="AB3" s="124" t="s">
        <v>19</v>
      </c>
      <c r="AC3" s="126" t="s">
        <v>16</v>
      </c>
      <c r="AD3" s="126" t="s">
        <v>17</v>
      </c>
      <c r="AE3" s="122" t="s">
        <v>19</v>
      </c>
      <c r="AF3" s="125" t="s">
        <v>16</v>
      </c>
      <c r="AG3" s="126" t="s">
        <v>17</v>
      </c>
      <c r="AH3" s="124" t="s">
        <v>19</v>
      </c>
      <c r="AI3" s="126" t="s">
        <v>16</v>
      </c>
      <c r="AJ3" s="126" t="s">
        <v>17</v>
      </c>
      <c r="AK3" s="124" t="s">
        <v>19</v>
      </c>
    </row>
    <row r="4" spans="1:37" s="134" customFormat="1" ht="43.5" customHeight="1">
      <c r="A4" s="127" t="s">
        <v>18</v>
      </c>
      <c r="B4" s="128">
        <f>SUM('pohyb obyv 2005'!AI8)</f>
        <v>1205</v>
      </c>
      <c r="C4" s="129">
        <f>SUM('pohyb obyv 2005'!AJ8)</f>
        <v>1227</v>
      </c>
      <c r="D4" s="130">
        <f>SUM('pohyb obyv 2005'!AK8)</f>
        <v>2432</v>
      </c>
      <c r="E4" s="131">
        <f>B9</f>
        <v>1204</v>
      </c>
      <c r="F4" s="131">
        <f>C9</f>
        <v>1228</v>
      </c>
      <c r="G4" s="132">
        <f>E4+F4</f>
        <v>2432</v>
      </c>
      <c r="H4" s="133">
        <f>E9</f>
        <v>1204</v>
      </c>
      <c r="I4" s="131">
        <f>F9</f>
        <v>1230</v>
      </c>
      <c r="J4" s="130">
        <f aca="true" t="shared" si="0" ref="J4:J9">H4+I4</f>
        <v>2434</v>
      </c>
      <c r="K4" s="133">
        <f>H9</f>
        <v>1201</v>
      </c>
      <c r="L4" s="131">
        <f>I9</f>
        <v>1228</v>
      </c>
      <c r="M4" s="130">
        <f aca="true" t="shared" si="1" ref="M4:M9">K4+L4</f>
        <v>2429</v>
      </c>
      <c r="N4" s="133">
        <f>K9</f>
        <v>1204</v>
      </c>
      <c r="O4" s="131">
        <f>L9</f>
        <v>1231</v>
      </c>
      <c r="P4" s="130">
        <f aca="true" t="shared" si="2" ref="P4:P9">N4+O4</f>
        <v>2435</v>
      </c>
      <c r="Q4" s="133">
        <f>N9</f>
        <v>1204</v>
      </c>
      <c r="R4" s="131">
        <f>O9</f>
        <v>1235</v>
      </c>
      <c r="S4" s="130">
        <f aca="true" t="shared" si="3" ref="S4:S9">Q4+R4</f>
        <v>2439</v>
      </c>
      <c r="T4" s="133">
        <f>Q9</f>
        <v>1205</v>
      </c>
      <c r="U4" s="131">
        <f>R9</f>
        <v>1236</v>
      </c>
      <c r="V4" s="130">
        <f aca="true" t="shared" si="4" ref="V4:V9">T4+U4</f>
        <v>2441</v>
      </c>
      <c r="W4" s="133">
        <f>T9</f>
        <v>1206</v>
      </c>
      <c r="X4" s="131">
        <f>U9</f>
        <v>1236</v>
      </c>
      <c r="Y4" s="130">
        <f aca="true" t="shared" si="5" ref="Y4:Y9">W4+X4</f>
        <v>2442</v>
      </c>
      <c r="Z4" s="133">
        <f>W9</f>
        <v>1207</v>
      </c>
      <c r="AA4" s="131">
        <f>X9</f>
        <v>1234</v>
      </c>
      <c r="AB4" s="130">
        <f aca="true" t="shared" si="6" ref="AB4:AB9">Z4+AA4</f>
        <v>2441</v>
      </c>
      <c r="AC4" s="131">
        <f>Z9</f>
        <v>1208</v>
      </c>
      <c r="AD4" s="131">
        <f>AA9</f>
        <v>1234</v>
      </c>
      <c r="AE4" s="132">
        <f aca="true" t="shared" si="7" ref="AE4:AE9">AC4+AD4</f>
        <v>2442</v>
      </c>
      <c r="AF4" s="133">
        <f>AC9</f>
        <v>1208</v>
      </c>
      <c r="AG4" s="131">
        <f>AD9</f>
        <v>1233</v>
      </c>
      <c r="AH4" s="130">
        <f aca="true" t="shared" si="8" ref="AH4:AH9">AF4+AG4</f>
        <v>2441</v>
      </c>
      <c r="AI4" s="131">
        <f>AF9</f>
        <v>1205</v>
      </c>
      <c r="AJ4" s="131">
        <f>AG9</f>
        <v>1233</v>
      </c>
      <c r="AK4" s="130">
        <f aca="true" t="shared" si="9" ref="AK4:AK9">AI4+AJ4</f>
        <v>2438</v>
      </c>
    </row>
    <row r="5" spans="1:37" ht="12.75">
      <c r="A5" s="135" t="s">
        <v>11</v>
      </c>
      <c r="B5" s="136">
        <v>0</v>
      </c>
      <c r="C5" s="137">
        <v>1</v>
      </c>
      <c r="D5" s="138">
        <f>B5+C5</f>
        <v>1</v>
      </c>
      <c r="E5" s="137">
        <v>0</v>
      </c>
      <c r="F5" s="137">
        <v>0</v>
      </c>
      <c r="G5" s="139">
        <f>E5+F5</f>
        <v>0</v>
      </c>
      <c r="H5" s="136">
        <v>0</v>
      </c>
      <c r="I5" s="137">
        <v>0</v>
      </c>
      <c r="J5" s="138">
        <f t="shared" si="0"/>
        <v>0</v>
      </c>
      <c r="K5" s="136">
        <v>2</v>
      </c>
      <c r="L5" s="137">
        <v>1</v>
      </c>
      <c r="M5" s="138">
        <f t="shared" si="1"/>
        <v>3</v>
      </c>
      <c r="N5" s="136">
        <v>1</v>
      </c>
      <c r="O5" s="137">
        <v>2</v>
      </c>
      <c r="P5" s="138">
        <f t="shared" si="2"/>
        <v>3</v>
      </c>
      <c r="Q5" s="136">
        <v>0</v>
      </c>
      <c r="R5" s="137">
        <v>2</v>
      </c>
      <c r="S5" s="138">
        <f t="shared" si="3"/>
        <v>2</v>
      </c>
      <c r="T5" s="136">
        <v>1</v>
      </c>
      <c r="U5" s="137">
        <v>1</v>
      </c>
      <c r="V5" s="138">
        <f t="shared" si="4"/>
        <v>2</v>
      </c>
      <c r="W5" s="136">
        <v>0</v>
      </c>
      <c r="X5" s="137">
        <v>1</v>
      </c>
      <c r="Y5" s="138">
        <f t="shared" si="5"/>
        <v>1</v>
      </c>
      <c r="Z5" s="136">
        <v>0</v>
      </c>
      <c r="AA5" s="137">
        <v>1</v>
      </c>
      <c r="AB5" s="138">
        <f t="shared" si="6"/>
        <v>1</v>
      </c>
      <c r="AC5" s="137">
        <v>1</v>
      </c>
      <c r="AD5" s="137">
        <v>1</v>
      </c>
      <c r="AE5" s="139">
        <f t="shared" si="7"/>
        <v>2</v>
      </c>
      <c r="AF5" s="136">
        <v>2</v>
      </c>
      <c r="AG5" s="137">
        <v>0</v>
      </c>
      <c r="AH5" s="138">
        <f t="shared" si="8"/>
        <v>2</v>
      </c>
      <c r="AI5" s="137">
        <v>0</v>
      </c>
      <c r="AJ5" s="137">
        <v>0</v>
      </c>
      <c r="AK5" s="138">
        <f t="shared" si="9"/>
        <v>0</v>
      </c>
    </row>
    <row r="6" spans="1:37" ht="12.75">
      <c r="A6" s="135" t="s">
        <v>12</v>
      </c>
      <c r="B6" s="136">
        <v>0</v>
      </c>
      <c r="C6" s="137">
        <v>0</v>
      </c>
      <c r="D6" s="138">
        <f>B6+C6</f>
        <v>0</v>
      </c>
      <c r="E6" s="137">
        <v>1</v>
      </c>
      <c r="F6" s="137">
        <v>0</v>
      </c>
      <c r="G6" s="139">
        <f>E6+F6</f>
        <v>1</v>
      </c>
      <c r="H6" s="136">
        <v>3</v>
      </c>
      <c r="I6" s="137">
        <v>1</v>
      </c>
      <c r="J6" s="138">
        <f t="shared" si="0"/>
        <v>4</v>
      </c>
      <c r="K6" s="136">
        <v>2</v>
      </c>
      <c r="L6" s="137">
        <v>0</v>
      </c>
      <c r="M6" s="138">
        <f t="shared" si="1"/>
        <v>2</v>
      </c>
      <c r="N6" s="136">
        <v>1</v>
      </c>
      <c r="O6" s="137">
        <v>1</v>
      </c>
      <c r="P6" s="138">
        <f t="shared" si="2"/>
        <v>2</v>
      </c>
      <c r="Q6" s="136">
        <v>0</v>
      </c>
      <c r="R6" s="137">
        <v>1</v>
      </c>
      <c r="S6" s="138">
        <f t="shared" si="3"/>
        <v>1</v>
      </c>
      <c r="T6" s="136">
        <v>1</v>
      </c>
      <c r="U6" s="137">
        <v>3</v>
      </c>
      <c r="V6" s="138">
        <f t="shared" si="4"/>
        <v>4</v>
      </c>
      <c r="W6" s="136">
        <v>0</v>
      </c>
      <c r="X6" s="137">
        <v>2</v>
      </c>
      <c r="Y6" s="138">
        <f t="shared" si="5"/>
        <v>2</v>
      </c>
      <c r="Z6" s="136">
        <v>1</v>
      </c>
      <c r="AA6" s="137">
        <v>1</v>
      </c>
      <c r="AB6" s="138">
        <f t="shared" si="6"/>
        <v>2</v>
      </c>
      <c r="AC6" s="137">
        <v>2</v>
      </c>
      <c r="AD6" s="137">
        <v>1</v>
      </c>
      <c r="AE6" s="139">
        <f t="shared" si="7"/>
        <v>3</v>
      </c>
      <c r="AF6" s="136">
        <v>4</v>
      </c>
      <c r="AG6" s="137">
        <v>1</v>
      </c>
      <c r="AH6" s="138">
        <f t="shared" si="8"/>
        <v>5</v>
      </c>
      <c r="AI6" s="137">
        <v>0</v>
      </c>
      <c r="AJ6" s="137">
        <v>3</v>
      </c>
      <c r="AK6" s="138">
        <f t="shared" si="9"/>
        <v>3</v>
      </c>
    </row>
    <row r="7" spans="1:37" ht="12.75">
      <c r="A7" s="135" t="s">
        <v>13</v>
      </c>
      <c r="B7" s="136">
        <v>0</v>
      </c>
      <c r="C7" s="137">
        <v>1</v>
      </c>
      <c r="D7" s="138">
        <f>B7+C7</f>
        <v>1</v>
      </c>
      <c r="E7" s="137">
        <v>2</v>
      </c>
      <c r="F7" s="137">
        <v>3</v>
      </c>
      <c r="G7" s="139">
        <f>E7+F7</f>
        <v>5</v>
      </c>
      <c r="H7" s="136">
        <v>1</v>
      </c>
      <c r="I7" s="137">
        <v>1</v>
      </c>
      <c r="J7" s="138">
        <f t="shared" si="0"/>
        <v>2</v>
      </c>
      <c r="K7" s="136">
        <v>3</v>
      </c>
      <c r="L7" s="137">
        <v>3</v>
      </c>
      <c r="M7" s="138">
        <f t="shared" si="1"/>
        <v>6</v>
      </c>
      <c r="N7" s="136">
        <v>0</v>
      </c>
      <c r="O7" s="137">
        <v>3</v>
      </c>
      <c r="P7" s="138">
        <f t="shared" si="2"/>
        <v>3</v>
      </c>
      <c r="Q7" s="136">
        <v>2</v>
      </c>
      <c r="R7" s="137">
        <v>0</v>
      </c>
      <c r="S7" s="138">
        <f t="shared" si="3"/>
        <v>2</v>
      </c>
      <c r="T7" s="136">
        <v>2</v>
      </c>
      <c r="U7" s="137">
        <v>2</v>
      </c>
      <c r="V7" s="138">
        <f t="shared" si="4"/>
        <v>4</v>
      </c>
      <c r="W7" s="136">
        <v>3</v>
      </c>
      <c r="X7" s="137">
        <v>0</v>
      </c>
      <c r="Y7" s="138">
        <f t="shared" si="5"/>
        <v>3</v>
      </c>
      <c r="Z7" s="136">
        <v>3</v>
      </c>
      <c r="AA7" s="137">
        <v>1</v>
      </c>
      <c r="AB7" s="138">
        <f t="shared" si="6"/>
        <v>4</v>
      </c>
      <c r="AC7" s="137">
        <v>2</v>
      </c>
      <c r="AD7" s="137">
        <v>1</v>
      </c>
      <c r="AE7" s="139">
        <f t="shared" si="7"/>
        <v>3</v>
      </c>
      <c r="AF7" s="136">
        <v>0</v>
      </c>
      <c r="AG7" s="137">
        <v>1</v>
      </c>
      <c r="AH7" s="138">
        <f t="shared" si="8"/>
        <v>1</v>
      </c>
      <c r="AI7" s="137">
        <v>3</v>
      </c>
      <c r="AJ7" s="137">
        <v>1</v>
      </c>
      <c r="AK7" s="138">
        <f t="shared" si="9"/>
        <v>4</v>
      </c>
    </row>
    <row r="8" spans="1:37" ht="12.75">
      <c r="A8" s="135" t="s">
        <v>14</v>
      </c>
      <c r="B8" s="136">
        <v>1</v>
      </c>
      <c r="C8" s="137">
        <v>1</v>
      </c>
      <c r="D8" s="138">
        <f>B8+C8</f>
        <v>2</v>
      </c>
      <c r="E8" s="137">
        <v>1</v>
      </c>
      <c r="F8" s="137">
        <v>1</v>
      </c>
      <c r="G8" s="139">
        <f>F8+E8</f>
        <v>2</v>
      </c>
      <c r="H8" s="136">
        <v>1</v>
      </c>
      <c r="I8" s="137">
        <v>2</v>
      </c>
      <c r="J8" s="138">
        <f t="shared" si="0"/>
        <v>3</v>
      </c>
      <c r="K8" s="136">
        <v>0</v>
      </c>
      <c r="L8" s="137">
        <v>1</v>
      </c>
      <c r="M8" s="138">
        <f t="shared" si="1"/>
        <v>1</v>
      </c>
      <c r="N8" s="136">
        <v>0</v>
      </c>
      <c r="O8" s="137">
        <v>0</v>
      </c>
      <c r="P8" s="138">
        <f t="shared" si="2"/>
        <v>0</v>
      </c>
      <c r="Q8" s="136">
        <v>1</v>
      </c>
      <c r="R8" s="137">
        <v>0</v>
      </c>
      <c r="S8" s="138">
        <f t="shared" si="3"/>
        <v>1</v>
      </c>
      <c r="T8" s="136">
        <v>1</v>
      </c>
      <c r="U8" s="137">
        <v>0</v>
      </c>
      <c r="V8" s="138">
        <f t="shared" si="4"/>
        <v>1</v>
      </c>
      <c r="W8" s="136">
        <v>2</v>
      </c>
      <c r="X8" s="137">
        <v>1</v>
      </c>
      <c r="Y8" s="138">
        <f t="shared" si="5"/>
        <v>3</v>
      </c>
      <c r="Z8" s="136">
        <v>1</v>
      </c>
      <c r="AA8" s="137">
        <v>1</v>
      </c>
      <c r="AB8" s="138">
        <f t="shared" si="6"/>
        <v>2</v>
      </c>
      <c r="AC8" s="137">
        <v>1</v>
      </c>
      <c r="AD8" s="137">
        <v>2</v>
      </c>
      <c r="AE8" s="139">
        <f t="shared" si="7"/>
        <v>3</v>
      </c>
      <c r="AF8" s="136">
        <v>1</v>
      </c>
      <c r="AG8" s="137">
        <v>0</v>
      </c>
      <c r="AH8" s="138">
        <f t="shared" si="8"/>
        <v>1</v>
      </c>
      <c r="AI8" s="137">
        <v>0</v>
      </c>
      <c r="AJ8" s="137">
        <v>5</v>
      </c>
      <c r="AK8" s="138">
        <f t="shared" si="9"/>
        <v>5</v>
      </c>
    </row>
    <row r="9" spans="1:37" s="134" customFormat="1" ht="43.5" customHeight="1">
      <c r="A9" s="140" t="s">
        <v>15</v>
      </c>
      <c r="B9" s="141">
        <f>B4+B5-B6+B7-B8</f>
        <v>1204</v>
      </c>
      <c r="C9" s="142">
        <f>C4+C5-C6+C7-C8</f>
        <v>1228</v>
      </c>
      <c r="D9" s="143">
        <f>B9+C9</f>
        <v>2432</v>
      </c>
      <c r="E9" s="142">
        <f>E4+E5-E6+E7-E8</f>
        <v>1204</v>
      </c>
      <c r="F9" s="142">
        <f>F4+F5-F6+F7-F8</f>
        <v>1230</v>
      </c>
      <c r="G9" s="144">
        <f>E9+F9</f>
        <v>2434</v>
      </c>
      <c r="H9" s="141">
        <f>H4+H5-H6+H7-H8</f>
        <v>1201</v>
      </c>
      <c r="I9" s="142">
        <f>I4+I5-I6+I7-I8</f>
        <v>1228</v>
      </c>
      <c r="J9" s="143">
        <f t="shared" si="0"/>
        <v>2429</v>
      </c>
      <c r="K9" s="141">
        <f>K4+K5-K6+K7-K8</f>
        <v>1204</v>
      </c>
      <c r="L9" s="142">
        <f>L4+L5-L6+L7-L8</f>
        <v>1231</v>
      </c>
      <c r="M9" s="143">
        <f t="shared" si="1"/>
        <v>2435</v>
      </c>
      <c r="N9" s="141">
        <f>N4+N5-N6+N7-N8</f>
        <v>1204</v>
      </c>
      <c r="O9" s="142">
        <f>O4+O5-O6+O7-O8</f>
        <v>1235</v>
      </c>
      <c r="P9" s="143">
        <f t="shared" si="2"/>
        <v>2439</v>
      </c>
      <c r="Q9" s="141">
        <f>Q4+Q5-Q6+Q7-Q8</f>
        <v>1205</v>
      </c>
      <c r="R9" s="142">
        <f>R4+R5-R6+R7-R8</f>
        <v>1236</v>
      </c>
      <c r="S9" s="143">
        <f t="shared" si="3"/>
        <v>2441</v>
      </c>
      <c r="T9" s="141">
        <f>T4+T5-T6+T7-T8</f>
        <v>1206</v>
      </c>
      <c r="U9" s="142">
        <f>U4+U5-U6+U7-U8</f>
        <v>1236</v>
      </c>
      <c r="V9" s="143">
        <f t="shared" si="4"/>
        <v>2442</v>
      </c>
      <c r="W9" s="141">
        <f>W4+W5-W6+W7-W8</f>
        <v>1207</v>
      </c>
      <c r="X9" s="142">
        <f>X4+X5-X6+X7-X8</f>
        <v>1234</v>
      </c>
      <c r="Y9" s="143">
        <f t="shared" si="5"/>
        <v>2441</v>
      </c>
      <c r="Z9" s="141">
        <f>Z4+Z5-Z6+Z7-Z8</f>
        <v>1208</v>
      </c>
      <c r="AA9" s="142">
        <f>AA4+AA5-AA6+AA7-AA8</f>
        <v>1234</v>
      </c>
      <c r="AB9" s="143">
        <f t="shared" si="6"/>
        <v>2442</v>
      </c>
      <c r="AC9" s="142">
        <f>AC4+AC5-AC6+AC7-AC8</f>
        <v>1208</v>
      </c>
      <c r="AD9" s="142">
        <f>AD4+AD5-AD6+AD7-AD8</f>
        <v>1233</v>
      </c>
      <c r="AE9" s="144">
        <f t="shared" si="7"/>
        <v>2441</v>
      </c>
      <c r="AF9" s="141">
        <f>AF4+AF5-AF6+AF7-AF8</f>
        <v>1205</v>
      </c>
      <c r="AG9" s="142">
        <f>AG4+AG5-AG6+AG7-AG8</f>
        <v>1233</v>
      </c>
      <c r="AH9" s="143">
        <f t="shared" si="8"/>
        <v>2438</v>
      </c>
      <c r="AI9" s="142">
        <f>AI4+AI5-AI6+AI7-AI8</f>
        <v>1208</v>
      </c>
      <c r="AJ9" s="142">
        <f>AJ4+AJ5-AJ6+AJ7-AJ8</f>
        <v>1226</v>
      </c>
      <c r="AK9" s="143">
        <f t="shared" si="9"/>
        <v>2434</v>
      </c>
    </row>
    <row r="10" spans="1:37" ht="12.75">
      <c r="A10" s="135"/>
      <c r="B10" s="145"/>
      <c r="C10" s="146"/>
      <c r="D10" s="147"/>
      <c r="E10" s="146"/>
      <c r="F10" s="146"/>
      <c r="G10" s="148"/>
      <c r="H10" s="145"/>
      <c r="I10" s="146"/>
      <c r="J10" s="147"/>
      <c r="K10" s="145"/>
      <c r="L10" s="146"/>
      <c r="M10" s="147"/>
      <c r="N10" s="145"/>
      <c r="O10" s="146"/>
      <c r="P10" s="147"/>
      <c r="Q10" s="145"/>
      <c r="R10" s="146"/>
      <c r="S10" s="147"/>
      <c r="T10" s="145"/>
      <c r="U10" s="146"/>
      <c r="V10" s="147"/>
      <c r="W10" s="145"/>
      <c r="X10" s="146"/>
      <c r="Y10" s="147"/>
      <c r="Z10" s="145"/>
      <c r="AA10" s="146"/>
      <c r="AB10" s="147"/>
      <c r="AC10" s="146"/>
      <c r="AD10" s="146"/>
      <c r="AE10" s="148"/>
      <c r="AF10" s="145"/>
      <c r="AG10" s="146"/>
      <c r="AH10" s="147"/>
      <c r="AI10" s="146"/>
      <c r="AJ10" s="146"/>
      <c r="AK10" s="147"/>
    </row>
    <row r="11" spans="1:37" s="154" customFormat="1" ht="30" customHeight="1">
      <c r="A11" s="149" t="s">
        <v>21</v>
      </c>
      <c r="B11" s="150">
        <f>B9-B4</f>
        <v>-1</v>
      </c>
      <c r="C11" s="151">
        <f>C9-C4</f>
        <v>1</v>
      </c>
      <c r="D11" s="152">
        <f>C11+B11</f>
        <v>0</v>
      </c>
      <c r="E11" s="151">
        <f>E9-E4</f>
        <v>0</v>
      </c>
      <c r="F11" s="151">
        <f>F9-F4</f>
        <v>2</v>
      </c>
      <c r="G11" s="153">
        <f>F11+E11</f>
        <v>2</v>
      </c>
      <c r="H11" s="150">
        <f>H9-H4</f>
        <v>-3</v>
      </c>
      <c r="I11" s="151">
        <f>I9-I4</f>
        <v>-2</v>
      </c>
      <c r="J11" s="152">
        <f>I11+H11</f>
        <v>-5</v>
      </c>
      <c r="K11" s="150">
        <f>K9-K4</f>
        <v>3</v>
      </c>
      <c r="L11" s="151">
        <f>L9-L4</f>
        <v>3</v>
      </c>
      <c r="M11" s="152">
        <f>L11+K11</f>
        <v>6</v>
      </c>
      <c r="N11" s="150">
        <f>N9-N4</f>
        <v>0</v>
      </c>
      <c r="O11" s="151">
        <f>O9-O4</f>
        <v>4</v>
      </c>
      <c r="P11" s="152">
        <f>O11+N11</f>
        <v>4</v>
      </c>
      <c r="Q11" s="150">
        <f>Q9-Q4</f>
        <v>1</v>
      </c>
      <c r="R11" s="151">
        <f>R9-R4</f>
        <v>1</v>
      </c>
      <c r="S11" s="152">
        <f>R11+Q11</f>
        <v>2</v>
      </c>
      <c r="T11" s="150">
        <f>T9-T4</f>
        <v>1</v>
      </c>
      <c r="U11" s="151">
        <f>U9-U4</f>
        <v>0</v>
      </c>
      <c r="V11" s="152">
        <f>U11+T11</f>
        <v>1</v>
      </c>
      <c r="W11" s="150">
        <f>W9-W4</f>
        <v>1</v>
      </c>
      <c r="X11" s="151">
        <f>X9-X4</f>
        <v>-2</v>
      </c>
      <c r="Y11" s="152">
        <f>X11+W11</f>
        <v>-1</v>
      </c>
      <c r="Z11" s="150">
        <f>Z9-Z4</f>
        <v>1</v>
      </c>
      <c r="AA11" s="151">
        <f>AA9-AA4</f>
        <v>0</v>
      </c>
      <c r="AB11" s="152">
        <f>AA11+Z11</f>
        <v>1</v>
      </c>
      <c r="AC11" s="151">
        <f>AC9-AC4</f>
        <v>0</v>
      </c>
      <c r="AD11" s="151">
        <f>AD9-AD4</f>
        <v>-1</v>
      </c>
      <c r="AE11" s="153">
        <f>AD11+AC11</f>
        <v>-1</v>
      </c>
      <c r="AF11" s="150">
        <f>AF9-AF4</f>
        <v>-3</v>
      </c>
      <c r="AG11" s="151">
        <f>AG9-AG4</f>
        <v>0</v>
      </c>
      <c r="AH11" s="152">
        <f>AG11+AF11</f>
        <v>-3</v>
      </c>
      <c r="AI11" s="151">
        <f>AI9-AI4</f>
        <v>3</v>
      </c>
      <c r="AJ11" s="151">
        <f>AJ9-AJ4</f>
        <v>-7</v>
      </c>
      <c r="AK11" s="152">
        <f>AJ11+AI11</f>
        <v>-4</v>
      </c>
    </row>
    <row r="12" spans="1:37" ht="12.75">
      <c r="A12" s="135"/>
      <c r="B12" s="145"/>
      <c r="C12" s="146"/>
      <c r="D12" s="147"/>
      <c r="E12" s="146"/>
      <c r="F12" s="146"/>
      <c r="G12" s="148"/>
      <c r="H12" s="145"/>
      <c r="I12" s="146"/>
      <c r="J12" s="147"/>
      <c r="K12" s="145"/>
      <c r="L12" s="146"/>
      <c r="M12" s="147"/>
      <c r="N12" s="145"/>
      <c r="O12" s="146"/>
      <c r="P12" s="147"/>
      <c r="Q12" s="145"/>
      <c r="R12" s="146"/>
      <c r="S12" s="147"/>
      <c r="T12" s="145"/>
      <c r="U12" s="146"/>
      <c r="V12" s="147"/>
      <c r="W12" s="145"/>
      <c r="X12" s="146"/>
      <c r="Y12" s="147"/>
      <c r="Z12" s="145"/>
      <c r="AA12" s="146"/>
      <c r="AB12" s="147"/>
      <c r="AC12" s="146"/>
      <c r="AD12" s="146"/>
      <c r="AE12" s="148"/>
      <c r="AF12" s="145"/>
      <c r="AG12" s="146"/>
      <c r="AH12" s="147"/>
      <c r="AI12" s="146"/>
      <c r="AJ12" s="146"/>
      <c r="AK12" s="147"/>
    </row>
    <row r="13" spans="1:37" s="160" customFormat="1" ht="12.75">
      <c r="A13" s="155" t="s">
        <v>22</v>
      </c>
      <c r="B13" s="156">
        <f>1</f>
        <v>1</v>
      </c>
      <c r="C13" s="157">
        <f>C9/B9</f>
        <v>1.0199335548172757</v>
      </c>
      <c r="D13" s="158"/>
      <c r="E13" s="157">
        <f>1</f>
        <v>1</v>
      </c>
      <c r="F13" s="157">
        <f>F9/E9</f>
        <v>1.021594684385382</v>
      </c>
      <c r="G13" s="159"/>
      <c r="H13" s="156">
        <f>1</f>
        <v>1</v>
      </c>
      <c r="I13" s="157">
        <f>I9/H9</f>
        <v>1.02248126561199</v>
      </c>
      <c r="J13" s="158"/>
      <c r="K13" s="156">
        <f>1</f>
        <v>1</v>
      </c>
      <c r="L13" s="157">
        <f>L9/K9</f>
        <v>1.0224252491694352</v>
      </c>
      <c r="M13" s="158"/>
      <c r="N13" s="156">
        <f>1</f>
        <v>1</v>
      </c>
      <c r="O13" s="157">
        <f>O9/N9</f>
        <v>1.0257475083056478</v>
      </c>
      <c r="P13" s="158"/>
      <c r="Q13" s="156">
        <f>1</f>
        <v>1</v>
      </c>
      <c r="R13" s="157">
        <f>R9/Q9</f>
        <v>1.025726141078838</v>
      </c>
      <c r="S13" s="158"/>
      <c r="T13" s="156">
        <f>1</f>
        <v>1</v>
      </c>
      <c r="U13" s="157">
        <f>U9/T9</f>
        <v>1.0248756218905473</v>
      </c>
      <c r="V13" s="158"/>
      <c r="W13" s="156">
        <f>1</f>
        <v>1</v>
      </c>
      <c r="X13" s="157">
        <f>X9/W9</f>
        <v>1.0223695111847555</v>
      </c>
      <c r="Y13" s="158"/>
      <c r="Z13" s="156">
        <f>1</f>
        <v>1</v>
      </c>
      <c r="AA13" s="157">
        <f>AA9/Z9</f>
        <v>1.021523178807947</v>
      </c>
      <c r="AB13" s="158"/>
      <c r="AC13" s="157">
        <f>1</f>
        <v>1</v>
      </c>
      <c r="AD13" s="157">
        <f>AD9/AC9</f>
        <v>1.0206953642384107</v>
      </c>
      <c r="AE13" s="159"/>
      <c r="AF13" s="156">
        <f>1</f>
        <v>1</v>
      </c>
      <c r="AG13" s="157">
        <f>AG9/AF9</f>
        <v>1.0232365145228215</v>
      </c>
      <c r="AH13" s="158"/>
      <c r="AI13" s="157">
        <f>1</f>
        <v>1</v>
      </c>
      <c r="AJ13" s="157">
        <f>AJ9/AI9</f>
        <v>1.0149006622516556</v>
      </c>
      <c r="AK13" s="158"/>
    </row>
    <row r="14" spans="1:37" ht="12.75">
      <c r="A14" s="135"/>
      <c r="B14" s="135"/>
      <c r="D14" s="161"/>
      <c r="G14" s="162"/>
      <c r="H14" s="135"/>
      <c r="J14" s="161"/>
      <c r="K14" s="135"/>
      <c r="M14" s="161"/>
      <c r="N14" s="135"/>
      <c r="P14" s="161"/>
      <c r="Q14" s="135"/>
      <c r="S14" s="161"/>
      <c r="T14" s="135"/>
      <c r="V14" s="161"/>
      <c r="W14" s="135"/>
      <c r="Y14" s="161"/>
      <c r="Z14" s="135"/>
      <c r="AB14" s="161"/>
      <c r="AE14" s="162"/>
      <c r="AF14" s="135"/>
      <c r="AH14" s="161"/>
      <c r="AK14" s="161"/>
    </row>
    <row r="15" spans="1:37" ht="27.75" customHeight="1">
      <c r="A15" s="163" t="s">
        <v>23</v>
      </c>
      <c r="B15" s="164"/>
      <c r="C15" s="165"/>
      <c r="D15" s="166"/>
      <c r="E15" s="167">
        <f aca="true" t="shared" si="10" ref="E15:AK15">E9/B9</f>
        <v>1</v>
      </c>
      <c r="F15" s="167">
        <f t="shared" si="10"/>
        <v>1.001628664495114</v>
      </c>
      <c r="G15" s="168">
        <f t="shared" si="10"/>
        <v>1.0008223684210527</v>
      </c>
      <c r="H15" s="169">
        <f t="shared" si="10"/>
        <v>0.9975083056478405</v>
      </c>
      <c r="I15" s="167">
        <f t="shared" si="10"/>
        <v>0.9983739837398374</v>
      </c>
      <c r="J15" s="170">
        <f t="shared" si="10"/>
        <v>0.9979457682826622</v>
      </c>
      <c r="K15" s="169">
        <f t="shared" si="10"/>
        <v>1.0024979184013323</v>
      </c>
      <c r="L15" s="167">
        <f t="shared" si="10"/>
        <v>1.002442996742671</v>
      </c>
      <c r="M15" s="170">
        <f t="shared" si="10"/>
        <v>1.0024701523260602</v>
      </c>
      <c r="N15" s="169">
        <f t="shared" si="10"/>
        <v>1</v>
      </c>
      <c r="O15" s="167">
        <f t="shared" si="10"/>
        <v>1.0032493907392364</v>
      </c>
      <c r="P15" s="170">
        <f t="shared" si="10"/>
        <v>1.0016427104722792</v>
      </c>
      <c r="Q15" s="169">
        <f t="shared" si="10"/>
        <v>1.0008305647840532</v>
      </c>
      <c r="R15" s="167">
        <f t="shared" si="10"/>
        <v>1.0008097165991903</v>
      </c>
      <c r="S15" s="170">
        <f t="shared" si="10"/>
        <v>1.000820008200082</v>
      </c>
      <c r="T15" s="169">
        <f t="shared" si="10"/>
        <v>1.0008298755186722</v>
      </c>
      <c r="U15" s="167">
        <f t="shared" si="10"/>
        <v>1</v>
      </c>
      <c r="V15" s="170">
        <f t="shared" si="10"/>
        <v>1.0004096681687833</v>
      </c>
      <c r="W15" s="169">
        <f t="shared" si="10"/>
        <v>1.0008291873963515</v>
      </c>
      <c r="X15" s="167">
        <f t="shared" si="10"/>
        <v>0.9983818770226537</v>
      </c>
      <c r="Y15" s="170">
        <f t="shared" si="10"/>
        <v>0.9995904995904996</v>
      </c>
      <c r="Z15" s="169">
        <f t="shared" si="10"/>
        <v>1.0008285004142503</v>
      </c>
      <c r="AA15" s="167">
        <f t="shared" si="10"/>
        <v>1</v>
      </c>
      <c r="AB15" s="170">
        <f t="shared" si="10"/>
        <v>1.0004096681687833</v>
      </c>
      <c r="AC15" s="167">
        <f t="shared" si="10"/>
        <v>1</v>
      </c>
      <c r="AD15" s="167">
        <f t="shared" si="10"/>
        <v>0.9991896272285251</v>
      </c>
      <c r="AE15" s="168">
        <f t="shared" si="10"/>
        <v>0.9995904995904996</v>
      </c>
      <c r="AF15" s="169">
        <f t="shared" si="10"/>
        <v>0.9975165562913907</v>
      </c>
      <c r="AG15" s="167">
        <f t="shared" si="10"/>
        <v>1</v>
      </c>
      <c r="AH15" s="170">
        <f t="shared" si="10"/>
        <v>0.9987709954936501</v>
      </c>
      <c r="AI15" s="167">
        <f t="shared" si="10"/>
        <v>1.0024896265560166</v>
      </c>
      <c r="AJ15" s="167">
        <f t="shared" si="10"/>
        <v>0.9943227899432279</v>
      </c>
      <c r="AK15" s="170">
        <f t="shared" si="10"/>
        <v>0.9983593109105825</v>
      </c>
    </row>
    <row r="16" spans="1:37" ht="27.75" customHeight="1" thickBot="1">
      <c r="A16" s="171"/>
      <c r="D16" s="162"/>
      <c r="E16" s="172"/>
      <c r="F16" s="172"/>
      <c r="G16" s="173"/>
      <c r="H16" s="172"/>
      <c r="I16" s="172"/>
      <c r="J16" s="173"/>
      <c r="K16" s="172"/>
      <c r="L16" s="172"/>
      <c r="M16" s="173"/>
      <c r="N16" s="172"/>
      <c r="O16" s="172"/>
      <c r="P16" s="173"/>
      <c r="Q16" s="172"/>
      <c r="R16" s="172"/>
      <c r="S16" s="173"/>
      <c r="T16" s="172"/>
      <c r="U16" s="172"/>
      <c r="V16" s="173"/>
      <c r="W16" s="172"/>
      <c r="X16" s="172"/>
      <c r="Y16" s="173"/>
      <c r="Z16" s="172"/>
      <c r="AA16" s="172"/>
      <c r="AB16" s="173"/>
      <c r="AC16" s="172"/>
      <c r="AD16" s="172"/>
      <c r="AE16" s="173"/>
      <c r="AF16" s="172"/>
      <c r="AG16" s="172"/>
      <c r="AH16" s="173"/>
      <c r="AI16" s="172"/>
      <c r="AJ16" s="172"/>
      <c r="AK16" s="173"/>
    </row>
    <row r="17" spans="1:34" ht="27" customHeight="1">
      <c r="A17" s="215" t="s">
        <v>34</v>
      </c>
      <c r="B17" s="216"/>
      <c r="C17" s="216"/>
      <c r="D17" s="216"/>
      <c r="E17" s="216"/>
      <c r="F17" s="216"/>
      <c r="G17" s="217"/>
      <c r="J17" s="162"/>
      <c r="M17" s="162"/>
      <c r="P17" s="162"/>
      <c r="S17" s="162"/>
      <c r="V17" s="162"/>
      <c r="Y17" s="162"/>
      <c r="AB17" s="162"/>
      <c r="AE17" s="162"/>
      <c r="AH17" s="162"/>
    </row>
    <row r="18" spans="1:34" ht="12.75">
      <c r="A18" s="218"/>
      <c r="B18" s="219"/>
      <c r="C18" s="219"/>
      <c r="D18" s="219"/>
      <c r="E18" s="174" t="s">
        <v>16</v>
      </c>
      <c r="F18" s="174" t="s">
        <v>17</v>
      </c>
      <c r="G18" s="175" t="s">
        <v>19</v>
      </c>
      <c r="J18" s="162"/>
      <c r="M18" s="162"/>
      <c r="P18" s="162"/>
      <c r="S18" s="162"/>
      <c r="V18" s="162"/>
      <c r="Y18" s="162"/>
      <c r="AB18" s="162"/>
      <c r="AE18" s="162"/>
      <c r="AH18" s="162"/>
    </row>
    <row r="19" spans="1:34" ht="12.75">
      <c r="A19" s="220" t="s">
        <v>11</v>
      </c>
      <c r="B19" s="221"/>
      <c r="C19" s="221"/>
      <c r="D19" s="221"/>
      <c r="E19" s="176">
        <f aca="true" t="shared" si="11" ref="E19:F22">SUM(B5+E5+H5+K5+N5+Q5+T5+W5+Z5+AC5+AF5+AI5)</f>
        <v>7</v>
      </c>
      <c r="F19" s="176">
        <f t="shared" si="11"/>
        <v>10</v>
      </c>
      <c r="G19" s="177">
        <f>SUM(E19:F19)</f>
        <v>17</v>
      </c>
      <c r="J19" s="162"/>
      <c r="M19" s="162"/>
      <c r="P19" s="162"/>
      <c r="S19" s="162"/>
      <c r="V19" s="162"/>
      <c r="Y19" s="162"/>
      <c r="AB19" s="162"/>
      <c r="AE19" s="162"/>
      <c r="AH19" s="162"/>
    </row>
    <row r="20" spans="1:34" ht="12.75">
      <c r="A20" s="220" t="s">
        <v>12</v>
      </c>
      <c r="B20" s="221"/>
      <c r="C20" s="221"/>
      <c r="D20" s="221"/>
      <c r="E20" s="176">
        <f t="shared" si="11"/>
        <v>15</v>
      </c>
      <c r="F20" s="176">
        <f t="shared" si="11"/>
        <v>14</v>
      </c>
      <c r="G20" s="177">
        <f>SUM(E20:F20)</f>
        <v>29</v>
      </c>
      <c r="J20" s="162"/>
      <c r="M20" s="162"/>
      <c r="P20" s="162"/>
      <c r="S20" s="162"/>
      <c r="V20" s="162"/>
      <c r="Y20" s="162"/>
      <c r="AB20" s="162"/>
      <c r="AE20" s="162"/>
      <c r="AH20" s="162"/>
    </row>
    <row r="21" spans="1:34" ht="12.75">
      <c r="A21" s="220" t="s">
        <v>13</v>
      </c>
      <c r="B21" s="221"/>
      <c r="C21" s="221"/>
      <c r="D21" s="221"/>
      <c r="E21" s="176">
        <f t="shared" si="11"/>
        <v>21</v>
      </c>
      <c r="F21" s="176">
        <f t="shared" si="11"/>
        <v>17</v>
      </c>
      <c r="G21" s="177">
        <f>SUM(F21+E21)</f>
        <v>38</v>
      </c>
      <c r="J21" s="162"/>
      <c r="M21" s="162"/>
      <c r="P21" s="162"/>
      <c r="S21" s="162"/>
      <c r="V21" s="162"/>
      <c r="Y21" s="162"/>
      <c r="AB21" s="162"/>
      <c r="AE21" s="162"/>
      <c r="AH21" s="162"/>
    </row>
    <row r="22" spans="1:34" ht="13.5" thickBot="1">
      <c r="A22" s="213" t="s">
        <v>14</v>
      </c>
      <c r="B22" s="214"/>
      <c r="C22" s="214"/>
      <c r="D22" s="214"/>
      <c r="E22" s="178">
        <f t="shared" si="11"/>
        <v>10</v>
      </c>
      <c r="F22" s="178">
        <f t="shared" si="11"/>
        <v>14</v>
      </c>
      <c r="G22" s="179">
        <f>SUM(E22:F22)</f>
        <v>24</v>
      </c>
      <c r="J22" s="162"/>
      <c r="M22" s="162"/>
      <c r="P22" s="162"/>
      <c r="S22" s="162"/>
      <c r="V22" s="162"/>
      <c r="Y22" s="162"/>
      <c r="AB22" s="162"/>
      <c r="AE22" s="162"/>
      <c r="AH22" s="162"/>
    </row>
    <row r="23" spans="1:34" ht="12.75">
      <c r="A23" s="180"/>
      <c r="B23" s="180"/>
      <c r="C23" s="180"/>
      <c r="D23" s="180"/>
      <c r="E23" s="181"/>
      <c r="F23" s="181"/>
      <c r="G23" s="182"/>
      <c r="J23" s="162"/>
      <c r="M23" s="162"/>
      <c r="P23" s="162"/>
      <c r="S23" s="162"/>
      <c r="V23" s="162"/>
      <c r="Y23" s="162"/>
      <c r="AB23" s="162"/>
      <c r="AE23" s="162"/>
      <c r="AH23" s="162"/>
    </row>
    <row r="24" spans="1:34" ht="12.75">
      <c r="A24" s="180"/>
      <c r="B24" s="180"/>
      <c r="C24" s="180"/>
      <c r="D24" s="180"/>
      <c r="E24" s="181"/>
      <c r="F24" s="181"/>
      <c r="G24" s="182"/>
      <c r="J24" s="162"/>
      <c r="M24" s="162"/>
      <c r="P24" s="162"/>
      <c r="S24" s="162"/>
      <c r="V24" s="162"/>
      <c r="Y24" s="162"/>
      <c r="AB24" s="162"/>
      <c r="AE24" s="162"/>
      <c r="AH24" s="162"/>
    </row>
    <row r="25" spans="1:34" ht="12.75">
      <c r="A25" s="180"/>
      <c r="B25" s="180"/>
      <c r="C25" s="180"/>
      <c r="D25" s="180"/>
      <c r="E25" s="181"/>
      <c r="F25" s="181"/>
      <c r="G25" s="182"/>
      <c r="J25" s="162"/>
      <c r="M25" s="162"/>
      <c r="P25" s="162"/>
      <c r="S25" s="162"/>
      <c r="V25" s="162"/>
      <c r="Y25" s="162"/>
      <c r="AB25" s="162"/>
      <c r="AE25" s="162"/>
      <c r="AH25" s="162"/>
    </row>
    <row r="26" spans="1:34" ht="12.75">
      <c r="A26" s="180"/>
      <c r="B26" s="180"/>
      <c r="C26" s="180"/>
      <c r="D26" s="180"/>
      <c r="E26" s="181"/>
      <c r="F26" s="181"/>
      <c r="G26" s="182"/>
      <c r="J26" s="162"/>
      <c r="M26" s="162"/>
      <c r="P26" s="162"/>
      <c r="S26" s="162"/>
      <c r="V26" s="162"/>
      <c r="Y26" s="162"/>
      <c r="AB26" s="162"/>
      <c r="AE26" s="162"/>
      <c r="AH26" s="162"/>
    </row>
    <row r="27" spans="1:34" ht="12.75">
      <c r="A27" s="180"/>
      <c r="B27" s="180"/>
      <c r="C27" s="180"/>
      <c r="D27" s="180"/>
      <c r="E27" s="181"/>
      <c r="F27" s="181"/>
      <c r="G27" s="182"/>
      <c r="J27" s="162"/>
      <c r="M27" s="162"/>
      <c r="P27" s="162"/>
      <c r="S27" s="162"/>
      <c r="V27" s="162"/>
      <c r="Y27" s="162"/>
      <c r="AB27" s="162"/>
      <c r="AE27" s="162"/>
      <c r="AH27" s="162"/>
    </row>
    <row r="28" spans="4:37" ht="13.5" thickBot="1">
      <c r="D28" s="162"/>
      <c r="G28" s="162"/>
      <c r="J28" s="162"/>
      <c r="M28" s="162"/>
      <c r="P28" s="162"/>
      <c r="S28" s="162"/>
      <c r="V28" s="162"/>
      <c r="Y28" s="162"/>
      <c r="AB28" s="162"/>
      <c r="AE28" s="162"/>
      <c r="AH28" s="162"/>
      <c r="AK28" s="162"/>
    </row>
    <row r="29" spans="1:37" ht="12.75">
      <c r="A29" s="183" t="s">
        <v>24</v>
      </c>
      <c r="B29" s="184" t="s">
        <v>16</v>
      </c>
      <c r="C29" s="185" t="s">
        <v>17</v>
      </c>
      <c r="D29" s="186" t="s">
        <v>19</v>
      </c>
      <c r="G29" s="162"/>
      <c r="J29" s="162"/>
      <c r="M29" s="162"/>
      <c r="P29" s="162"/>
      <c r="S29" s="162"/>
      <c r="V29" s="162"/>
      <c r="Y29" s="162"/>
      <c r="AB29" s="162"/>
      <c r="AE29" s="162"/>
      <c r="AH29" s="162"/>
      <c r="AK29" s="162"/>
    </row>
    <row r="30" spans="1:37" ht="12.75">
      <c r="A30" s="187" t="s">
        <v>0</v>
      </c>
      <c r="B30" s="188">
        <f>SUM(B9)</f>
        <v>1204</v>
      </c>
      <c r="C30" s="189">
        <f>C9</f>
        <v>1228</v>
      </c>
      <c r="D30" s="190">
        <f>D9</f>
        <v>2432</v>
      </c>
      <c r="G30" s="162"/>
      <c r="J30" s="162"/>
      <c r="M30" s="162"/>
      <c r="P30" s="162"/>
      <c r="S30" s="162"/>
      <c r="V30" s="162"/>
      <c r="Y30" s="162"/>
      <c r="AB30" s="162"/>
      <c r="AE30" s="162"/>
      <c r="AH30" s="162"/>
      <c r="AK30" s="162"/>
    </row>
    <row r="31" spans="1:37" ht="12.75">
      <c r="A31" s="187" t="s">
        <v>1</v>
      </c>
      <c r="B31" s="188">
        <f>E9</f>
        <v>1204</v>
      </c>
      <c r="C31" s="189">
        <f>F9</f>
        <v>1230</v>
      </c>
      <c r="D31" s="190">
        <f>G9</f>
        <v>2434</v>
      </c>
      <c r="G31" s="162"/>
      <c r="J31" s="162"/>
      <c r="M31" s="162"/>
      <c r="P31" s="162"/>
      <c r="S31" s="162"/>
      <c r="V31" s="162"/>
      <c r="Y31" s="162"/>
      <c r="AB31" s="162"/>
      <c r="AE31" s="162"/>
      <c r="AH31" s="162"/>
      <c r="AK31" s="162"/>
    </row>
    <row r="32" spans="1:37" ht="12.75">
      <c r="A32" s="187" t="s">
        <v>2</v>
      </c>
      <c r="B32" s="188">
        <f>H9</f>
        <v>1201</v>
      </c>
      <c r="C32" s="189">
        <f>I9</f>
        <v>1228</v>
      </c>
      <c r="D32" s="190">
        <f aca="true" t="shared" si="12" ref="D32:D41">B32+C32</f>
        <v>2429</v>
      </c>
      <c r="G32" s="162"/>
      <c r="J32" s="162"/>
      <c r="M32" s="162"/>
      <c r="P32" s="162"/>
      <c r="S32" s="162"/>
      <c r="V32" s="162"/>
      <c r="Y32" s="162"/>
      <c r="AB32" s="162"/>
      <c r="AE32" s="162"/>
      <c r="AH32" s="162"/>
      <c r="AK32" s="162"/>
    </row>
    <row r="33" spans="1:37" ht="12.75">
      <c r="A33" s="187" t="s">
        <v>3</v>
      </c>
      <c r="B33" s="188">
        <f>K9</f>
        <v>1204</v>
      </c>
      <c r="C33" s="189">
        <f>L9</f>
        <v>1231</v>
      </c>
      <c r="D33" s="190">
        <f t="shared" si="12"/>
        <v>2435</v>
      </c>
      <c r="G33" s="162"/>
      <c r="J33" s="162"/>
      <c r="M33" s="162"/>
      <c r="P33" s="162"/>
      <c r="S33" s="162"/>
      <c r="V33" s="162"/>
      <c r="Y33" s="162"/>
      <c r="AB33" s="162"/>
      <c r="AE33" s="162"/>
      <c r="AH33" s="162"/>
      <c r="AK33" s="162"/>
    </row>
    <row r="34" spans="1:37" ht="12.75">
      <c r="A34" s="187" t="s">
        <v>4</v>
      </c>
      <c r="B34" s="188">
        <f>N9</f>
        <v>1204</v>
      </c>
      <c r="C34" s="189">
        <f>O9</f>
        <v>1235</v>
      </c>
      <c r="D34" s="190">
        <f t="shared" si="12"/>
        <v>2439</v>
      </c>
      <c r="G34" s="162"/>
      <c r="J34" s="162"/>
      <c r="M34" s="162"/>
      <c r="P34" s="162"/>
      <c r="S34" s="162"/>
      <c r="V34" s="162"/>
      <c r="Y34" s="162"/>
      <c r="AB34" s="162"/>
      <c r="AE34" s="162"/>
      <c r="AH34" s="162"/>
      <c r="AK34" s="162"/>
    </row>
    <row r="35" spans="1:37" ht="12.75">
      <c r="A35" s="187" t="s">
        <v>5</v>
      </c>
      <c r="B35" s="188">
        <f>Q9</f>
        <v>1205</v>
      </c>
      <c r="C35" s="189">
        <f>R9</f>
        <v>1236</v>
      </c>
      <c r="D35" s="190">
        <f t="shared" si="12"/>
        <v>2441</v>
      </c>
      <c r="G35" s="162"/>
      <c r="J35" s="162"/>
      <c r="M35" s="162"/>
      <c r="P35" s="162"/>
      <c r="S35" s="162"/>
      <c r="V35" s="162"/>
      <c r="Y35" s="162"/>
      <c r="AB35" s="162"/>
      <c r="AE35" s="162"/>
      <c r="AH35" s="162"/>
      <c r="AK35" s="162"/>
    </row>
    <row r="36" spans="1:37" ht="12.75">
      <c r="A36" s="187" t="s">
        <v>20</v>
      </c>
      <c r="B36" s="188">
        <f>T9</f>
        <v>1206</v>
      </c>
      <c r="C36" s="189">
        <f>U9</f>
        <v>1236</v>
      </c>
      <c r="D36" s="190">
        <f t="shared" si="12"/>
        <v>2442</v>
      </c>
      <c r="G36" s="162"/>
      <c r="J36" s="162"/>
      <c r="M36" s="162"/>
      <c r="P36" s="162"/>
      <c r="S36" s="162"/>
      <c r="V36" s="162"/>
      <c r="Y36" s="162"/>
      <c r="AB36" s="162"/>
      <c r="AE36" s="162"/>
      <c r="AH36" s="162"/>
      <c r="AK36" s="162"/>
    </row>
    <row r="37" spans="1:37" ht="12.75">
      <c r="A37" s="187" t="s">
        <v>6</v>
      </c>
      <c r="B37" s="188">
        <f>W9</f>
        <v>1207</v>
      </c>
      <c r="C37" s="189">
        <f>X9</f>
        <v>1234</v>
      </c>
      <c r="D37" s="190">
        <f t="shared" si="12"/>
        <v>2441</v>
      </c>
      <c r="G37" s="162"/>
      <c r="J37" s="162"/>
      <c r="M37" s="162"/>
      <c r="P37" s="162"/>
      <c r="S37" s="162"/>
      <c r="V37" s="162"/>
      <c r="Y37" s="162"/>
      <c r="AB37" s="162"/>
      <c r="AE37" s="162"/>
      <c r="AH37" s="162"/>
      <c r="AK37" s="162"/>
    </row>
    <row r="38" spans="1:37" ht="12.75">
      <c r="A38" s="187" t="s">
        <v>7</v>
      </c>
      <c r="B38" s="188">
        <f>Z9</f>
        <v>1208</v>
      </c>
      <c r="C38" s="189">
        <f>AA9</f>
        <v>1234</v>
      </c>
      <c r="D38" s="190">
        <f t="shared" si="12"/>
        <v>2442</v>
      </c>
      <c r="G38" s="162"/>
      <c r="J38" s="162"/>
      <c r="M38" s="162"/>
      <c r="P38" s="162"/>
      <c r="S38" s="162"/>
      <c r="V38" s="162"/>
      <c r="Y38" s="162"/>
      <c r="AB38" s="162"/>
      <c r="AE38" s="162"/>
      <c r="AH38" s="162"/>
      <c r="AK38" s="162"/>
    </row>
    <row r="39" spans="1:37" ht="12.75">
      <c r="A39" s="187" t="s">
        <v>8</v>
      </c>
      <c r="B39" s="188">
        <f>AC9</f>
        <v>1208</v>
      </c>
      <c r="C39" s="189">
        <f>AD9</f>
        <v>1233</v>
      </c>
      <c r="D39" s="190">
        <f t="shared" si="12"/>
        <v>2441</v>
      </c>
      <c r="G39" s="162"/>
      <c r="J39" s="162"/>
      <c r="M39" s="162"/>
      <c r="P39" s="162"/>
      <c r="S39" s="162"/>
      <c r="V39" s="162"/>
      <c r="Y39" s="162"/>
      <c r="AB39" s="162"/>
      <c r="AE39" s="162"/>
      <c r="AH39" s="162"/>
      <c r="AK39" s="162"/>
    </row>
    <row r="40" spans="1:37" ht="12.75">
      <c r="A40" s="187" t="s">
        <v>9</v>
      </c>
      <c r="B40" s="188">
        <f>AF9</f>
        <v>1205</v>
      </c>
      <c r="C40" s="189">
        <f>AG9</f>
        <v>1233</v>
      </c>
      <c r="D40" s="190">
        <f t="shared" si="12"/>
        <v>2438</v>
      </c>
      <c r="G40" s="162"/>
      <c r="J40" s="162"/>
      <c r="M40" s="162"/>
      <c r="P40" s="162"/>
      <c r="S40" s="162"/>
      <c r="V40" s="162"/>
      <c r="Y40" s="162"/>
      <c r="AB40" s="162"/>
      <c r="AE40" s="162"/>
      <c r="AH40" s="162"/>
      <c r="AK40" s="162"/>
    </row>
    <row r="41" spans="1:37" ht="13.5" thickBot="1">
      <c r="A41" s="191" t="s">
        <v>10</v>
      </c>
      <c r="B41" s="192">
        <f>AI9</f>
        <v>1208</v>
      </c>
      <c r="C41" s="193">
        <f>AJ9</f>
        <v>1226</v>
      </c>
      <c r="D41" s="194">
        <f t="shared" si="12"/>
        <v>2434</v>
      </c>
      <c r="G41" s="162"/>
      <c r="J41" s="162"/>
      <c r="M41" s="162"/>
      <c r="P41" s="162"/>
      <c r="S41" s="162"/>
      <c r="V41" s="162"/>
      <c r="Y41" s="162"/>
      <c r="AB41" s="162"/>
      <c r="AE41" s="162"/>
      <c r="AH41" s="162"/>
      <c r="AK41" s="162"/>
    </row>
    <row r="42" spans="4:37" ht="12.75">
      <c r="D42" s="162"/>
      <c r="G42" s="162"/>
      <c r="J42" s="162"/>
      <c r="M42" s="162"/>
      <c r="P42" s="162"/>
      <c r="S42" s="162"/>
      <c r="V42" s="162"/>
      <c r="Y42" s="162"/>
      <c r="AB42" s="162"/>
      <c r="AE42" s="162"/>
      <c r="AH42" s="162"/>
      <c r="AK42" s="162"/>
    </row>
    <row r="43" spans="4:37" ht="12.75">
      <c r="D43" s="162"/>
      <c r="G43" s="162"/>
      <c r="J43" s="162"/>
      <c r="M43" s="162"/>
      <c r="P43" s="162"/>
      <c r="S43" s="162"/>
      <c r="V43" s="162"/>
      <c r="Y43" s="162"/>
      <c r="AB43" s="162"/>
      <c r="AE43" s="162"/>
      <c r="AH43" s="162"/>
      <c r="AK43" s="162"/>
    </row>
    <row r="44" spans="4:37" ht="12.75">
      <c r="D44" s="162"/>
      <c r="G44" s="162"/>
      <c r="J44" s="162"/>
      <c r="M44" s="162"/>
      <c r="P44" s="162"/>
      <c r="S44" s="162"/>
      <c r="V44" s="162"/>
      <c r="Y44" s="162"/>
      <c r="AB44" s="162"/>
      <c r="AE44" s="162"/>
      <c r="AH44" s="162"/>
      <c r="AK44" s="162"/>
    </row>
    <row r="45" spans="4:37" ht="12.75">
      <c r="D45" s="162"/>
      <c r="G45" s="162"/>
      <c r="J45" s="162"/>
      <c r="M45" s="162"/>
      <c r="P45" s="162"/>
      <c r="S45" s="162"/>
      <c r="V45" s="162"/>
      <c r="Y45" s="162"/>
      <c r="AB45" s="162"/>
      <c r="AE45" s="162"/>
      <c r="AH45" s="162"/>
      <c r="AK45" s="162"/>
    </row>
    <row r="46" spans="4:37" ht="12.75">
      <c r="D46" s="162"/>
      <c r="G46" s="162"/>
      <c r="J46" s="162"/>
      <c r="M46" s="162"/>
      <c r="P46" s="162"/>
      <c r="S46" s="162"/>
      <c r="V46" s="162"/>
      <c r="Y46" s="162"/>
      <c r="AB46" s="162"/>
      <c r="AE46" s="162"/>
      <c r="AH46" s="162"/>
      <c r="AK46" s="162"/>
    </row>
    <row r="47" spans="4:37" ht="12.75">
      <c r="D47" s="162"/>
      <c r="G47" s="162"/>
      <c r="J47" s="162"/>
      <c r="M47" s="162"/>
      <c r="P47" s="162"/>
      <c r="S47" s="162"/>
      <c r="V47" s="162"/>
      <c r="Y47" s="162"/>
      <c r="AB47" s="162"/>
      <c r="AE47" s="162"/>
      <c r="AH47" s="162"/>
      <c r="AK47" s="162"/>
    </row>
    <row r="48" spans="4:37" ht="12.75">
      <c r="D48" s="162"/>
      <c r="G48" s="162"/>
      <c r="J48" s="162"/>
      <c r="M48" s="162"/>
      <c r="P48" s="162"/>
      <c r="S48" s="162"/>
      <c r="V48" s="162"/>
      <c r="Y48" s="162"/>
      <c r="AB48" s="162"/>
      <c r="AE48" s="162"/>
      <c r="AH48" s="162"/>
      <c r="AK48" s="162"/>
    </row>
    <row r="49" spans="4:37" ht="12.75">
      <c r="D49" s="162"/>
      <c r="G49" s="162"/>
      <c r="J49" s="162"/>
      <c r="M49" s="162"/>
      <c r="P49" s="162"/>
      <c r="S49" s="162"/>
      <c r="V49" s="162"/>
      <c r="Y49" s="162"/>
      <c r="AB49" s="162"/>
      <c r="AE49" s="162"/>
      <c r="AH49" s="162"/>
      <c r="AK49" s="162"/>
    </row>
  </sheetData>
  <sheetProtection/>
  <mergeCells count="19">
    <mergeCell ref="A1:AK1"/>
    <mergeCell ref="A22:D22"/>
    <mergeCell ref="A17:G17"/>
    <mergeCell ref="A18:D18"/>
    <mergeCell ref="A19:D19"/>
    <mergeCell ref="A20:D20"/>
    <mergeCell ref="A21:D21"/>
    <mergeCell ref="Z2:AB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  <mergeCell ref="K2:M2"/>
  </mergeCells>
  <printOptions gridLines="1"/>
  <pageMargins left="0.7874015748031497" right="0.1968503937007874" top="0.7480314960629921" bottom="0.1968503937007874" header="0.7480314960629921" footer="0"/>
  <pageSetup horizontalDpi="600" verticalDpi="600" orientation="landscape" paperSize="8" scale="60" r:id="rId2"/>
  <rowBreaks count="1" manualBreakCount="1">
    <brk id="15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OcÚ</dc:creator>
  <cp:keywords/>
  <dc:description/>
  <cp:lastModifiedBy>.</cp:lastModifiedBy>
  <cp:lastPrinted>2009-03-16T17:04:12Z</cp:lastPrinted>
  <dcterms:created xsi:type="dcterms:W3CDTF">1998-06-19T11:32:10Z</dcterms:created>
  <dcterms:modified xsi:type="dcterms:W3CDTF">2012-01-03T08:30:43Z</dcterms:modified>
  <cp:category/>
  <cp:version/>
  <cp:contentType/>
  <cp:contentStatus/>
</cp:coreProperties>
</file>